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erickson\OneDrive - ECMC group, Inc\Desktop\"/>
    </mc:Choice>
  </mc:AlternateContent>
  <xr:revisionPtr revIDLastSave="0" documentId="8_{BF0B436B-7921-473C-B869-F86549936CFA}" xr6:coauthVersionLast="47" xr6:coauthVersionMax="47" xr10:uidLastSave="{00000000-0000-0000-0000-000000000000}"/>
  <bookViews>
    <workbookView xWindow="-28860" yWindow="-60" windowWidth="28920" windowHeight="15720" tabRatio="744" firstSheet="1" activeTab="1" xr2:uid="{00000000-000D-0000-FFFF-FFFF00000000}"/>
  </bookViews>
  <sheets>
    <sheet name="FAB Life Introduction" sheetId="29" r:id="rId1"/>
    <sheet name="Fab Life Scenario" sheetId="30" r:id="rId2"/>
    <sheet name="Shopping Sheets" sheetId="2" state="hidden" r:id="rId3"/>
    <sheet name="FabCareers" sheetId="27" state="hidden" r:id="rId4"/>
    <sheet name="Wheel" sheetId="26" state="hidden" r:id="rId5"/>
    <sheet name="Wheel2" sheetId="28" state="hidden" r:id="rId6"/>
    <sheet name="Banking" sheetId="3" r:id="rId7"/>
    <sheet name="Cell Phone" sheetId="7" r:id="rId8"/>
    <sheet name="Child Care" sheetId="9" r:id="rId9"/>
    <sheet name="Clothing" sheetId="5" r:id="rId10"/>
    <sheet name="Entertainment" sheetId="6" r:id="rId11"/>
    <sheet name="Furniture" sheetId="4" r:id="rId12"/>
    <sheet name="Groceries" sheetId="8" r:id="rId13"/>
    <sheet name="Health" sheetId="10" r:id="rId14"/>
    <sheet name="Housing" sheetId="11" r:id="rId15"/>
    <sheet name="Home Insurance" sheetId="12" r:id="rId16"/>
    <sheet name="Internet" sheetId="13" r:id="rId17"/>
    <sheet name="Personal Care" sheetId="14" r:id="rId18"/>
    <sheet name="Retirement" sheetId="15" r:id="rId19"/>
    <sheet name="Student Loan" sheetId="16" r:id="rId20"/>
    <sheet name="Transportation" sheetId="17" r:id="rId21"/>
    <sheet name="Transportation Insurance" sheetId="18" r:id="rId22"/>
    <sheet name="Utilities" sheetId="19" r:id="rId23"/>
    <sheet name="Vacation" sheetId="20" r:id="rId24"/>
    <sheet name="Crystal Ball" sheetId="21" r:id="rId25"/>
    <sheet name="Government Assistance" sheetId="23" r:id="rId26"/>
    <sheet name="Supplemental Income" sheetId="24" r:id="rId27"/>
    <sheet name="S.O.S" sheetId="25" r:id="rId28"/>
  </sheets>
  <definedNames>
    <definedName name="_xlnm._FilterDatabase" localSheetId="3" hidden="1">FabCareers!$A$1:$M$1</definedName>
    <definedName name="FabCareer" localSheetId="1">INDEX(FabCareers!#REF!, MATCH('Fab Life Scenario'!$B$2, FabCareers!$A:$A, 0))</definedName>
    <definedName name="FabCareer">INDEX(FabCareers!#REF!, MATCH(#REF!, FabCareers!$A:$A, 0))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0" l="1"/>
  <c r="G32" i="30" s="1"/>
  <c r="E28" i="30"/>
  <c r="G28" i="30" s="1"/>
  <c r="E27" i="30"/>
  <c r="G27" i="30" s="1"/>
  <c r="E26" i="30"/>
  <c r="G26" i="30" s="1"/>
  <c r="E25" i="30"/>
  <c r="G25" i="30" s="1"/>
  <c r="E24" i="30"/>
  <c r="G24" i="30" s="1"/>
  <c r="E21" i="30"/>
  <c r="G21" i="30" s="1"/>
  <c r="E20" i="30"/>
  <c r="G20" i="30" s="1"/>
  <c r="E19" i="30"/>
  <c r="G19" i="30" s="1"/>
  <c r="E18" i="30"/>
  <c r="G18" i="30" s="1"/>
  <c r="E17" i="30"/>
  <c r="G17" i="30" s="1"/>
  <c r="E16" i="30"/>
  <c r="G16" i="30" s="1"/>
  <c r="E14" i="30"/>
  <c r="G14" i="30" s="1"/>
  <c r="E11" i="30"/>
  <c r="G11" i="30" s="1"/>
  <c r="E10" i="30"/>
  <c r="G10" i="30" s="1"/>
  <c r="AO4" i="2" a="1"/>
  <c r="AO4" i="2" s="1"/>
  <c r="G30" i="30" s="1"/>
  <c r="F30" i="30" s="1"/>
  <c r="G33" i="30"/>
  <c r="E23" i="30"/>
  <c r="G23" i="30" s="1"/>
  <c r="E22" i="30"/>
  <c r="G22" i="30" s="1"/>
  <c r="B2" i="30" a="1"/>
  <c r="B2" i="30" s="1"/>
  <c r="F31" i="30" l="1"/>
  <c r="G31" i="30" s="1"/>
  <c r="E13" i="30"/>
  <c r="G13" i="30" s="1"/>
  <c r="E12" i="30"/>
  <c r="G12" i="30" s="1"/>
  <c r="E15" i="30"/>
  <c r="G15" i="30" s="1"/>
  <c r="AP4" i="2"/>
  <c r="E30" i="30"/>
  <c r="A21" i="30"/>
  <c r="A19" i="30"/>
  <c r="A16" i="30"/>
  <c r="A23" i="30"/>
  <c r="A22" i="30"/>
  <c r="A20" i="30"/>
  <c r="A15" i="30"/>
  <c r="A14" i="30"/>
  <c r="A3" i="30"/>
  <c r="A2" i="30"/>
  <c r="G2" i="30"/>
  <c r="B13" i="30"/>
  <c r="B12" i="30"/>
  <c r="F7" i="30"/>
  <c r="G7" i="30" s="1"/>
  <c r="A17" i="30"/>
  <c r="F5" i="30" l="1"/>
  <c r="G5" i="30" s="1"/>
  <c r="AD6" i="2" l="1"/>
  <c r="AD5" i="2"/>
  <c r="AD4" i="2"/>
  <c r="E6" i="30"/>
  <c r="A18" i="30"/>
  <c r="A24" i="30"/>
  <c r="G6" i="30" l="1"/>
  <c r="G8" i="30"/>
  <c r="B174" i="28"/>
  <c r="B264" i="28"/>
  <c r="B171" i="28"/>
  <c r="B65" i="28"/>
  <c r="B208" i="28"/>
  <c r="B210" i="28"/>
  <c r="B286" i="28"/>
  <c r="B77" i="28"/>
  <c r="B289" i="28"/>
  <c r="B255" i="28"/>
  <c r="B233" i="28"/>
  <c r="B146" i="28"/>
  <c r="B221" i="28"/>
  <c r="B3" i="28"/>
  <c r="B229" i="28"/>
  <c r="B281" i="28"/>
  <c r="B291" i="28"/>
  <c r="B294" i="28"/>
  <c r="B161" i="28"/>
  <c r="B205" i="28"/>
  <c r="B30" i="28"/>
  <c r="B73" i="28"/>
  <c r="B209" i="28"/>
  <c r="B106" i="28"/>
  <c r="B277" i="28"/>
  <c r="B45" i="28"/>
  <c r="B104" i="28"/>
  <c r="B153" i="28"/>
  <c r="B257" i="28"/>
  <c r="B41" i="28"/>
  <c r="B262" i="28"/>
  <c r="B144" i="28"/>
  <c r="B252" i="28"/>
  <c r="B274" i="28"/>
  <c r="B217" i="28"/>
  <c r="B298" i="28"/>
  <c r="B100" i="28"/>
  <c r="B268" i="28"/>
  <c r="B147" i="28"/>
  <c r="B38" i="28"/>
  <c r="B253" i="28"/>
  <c r="B293" i="28"/>
  <c r="B103" i="28"/>
  <c r="B51" i="28"/>
  <c r="B69" i="28"/>
  <c r="B89" i="28"/>
  <c r="B80" i="28"/>
  <c r="B178" i="28"/>
  <c r="B67" i="28"/>
  <c r="B154" i="28"/>
  <c r="B28" i="28"/>
  <c r="B52" i="28"/>
  <c r="B189" i="28"/>
  <c r="B237" i="28"/>
  <c r="B4" i="28"/>
  <c r="B228" i="28"/>
  <c r="B196" i="28"/>
  <c r="B191" i="28"/>
  <c r="B121" i="28"/>
  <c r="B295" i="28"/>
  <c r="B180" i="28"/>
  <c r="B271" i="28"/>
  <c r="B5" i="28"/>
  <c r="B160" i="28"/>
  <c r="B188" i="28"/>
  <c r="B214" i="28"/>
  <c r="B246" i="28"/>
  <c r="B17" i="28"/>
  <c r="B258" i="28"/>
  <c r="B158" i="28"/>
  <c r="B39" i="28"/>
  <c r="B201" i="28"/>
  <c r="B105" i="28"/>
  <c r="B226" i="28"/>
  <c r="B138" i="28"/>
  <c r="B240" i="28"/>
  <c r="B170" i="28"/>
  <c r="B9" i="28"/>
  <c r="B198" i="28"/>
  <c r="B35" i="28"/>
  <c r="B118" i="28"/>
  <c r="B66" i="28"/>
  <c r="B265" i="28"/>
  <c r="B60" i="28"/>
  <c r="B165" i="28"/>
  <c r="B13" i="28"/>
  <c r="B15" i="28"/>
  <c r="B296" i="28"/>
  <c r="B260" i="28"/>
  <c r="B62" i="28"/>
  <c r="B195" i="28"/>
  <c r="B259" i="28"/>
  <c r="B207" i="28"/>
  <c r="B107" i="28"/>
  <c r="B68" i="28"/>
  <c r="B225" i="28"/>
  <c r="B44" i="28"/>
  <c r="B126" i="28"/>
  <c r="B82" i="28"/>
  <c r="B222" i="28"/>
  <c r="B111" i="28"/>
  <c r="B114" i="28"/>
  <c r="B203" i="28"/>
  <c r="B287" i="28"/>
  <c r="B179" i="28"/>
  <c r="B20" i="28"/>
  <c r="B227" i="28"/>
  <c r="B25" i="28"/>
  <c r="B168" i="28"/>
  <c r="B110" i="28"/>
  <c r="B261" i="28"/>
  <c r="B230" i="28"/>
  <c r="B187" i="28"/>
  <c r="B190" i="28"/>
  <c r="B120" i="28"/>
  <c r="B288" i="28"/>
  <c r="B55" i="28"/>
  <c r="B220" i="28"/>
  <c r="B163" i="28"/>
  <c r="B175" i="28"/>
  <c r="B88" i="28"/>
  <c r="B71" i="28"/>
  <c r="B142" i="28"/>
  <c r="B176" i="28"/>
  <c r="B141" i="28"/>
  <c r="B84" i="28"/>
  <c r="B79" i="28"/>
  <c r="B70" i="28"/>
  <c r="B173" i="28"/>
  <c r="B247" i="28"/>
  <c r="B186" i="28"/>
  <c r="B242" i="28"/>
  <c r="B169" i="28"/>
  <c r="B24" i="28"/>
  <c r="B116" i="28"/>
  <c r="B59" i="28"/>
  <c r="B215" i="28"/>
  <c r="B19" i="28"/>
  <c r="B43" i="28"/>
  <c r="B152" i="28"/>
  <c r="B290" i="28"/>
  <c r="B149" i="28"/>
  <c r="B231" i="28"/>
  <c r="B256" i="28"/>
  <c r="B18" i="28"/>
  <c r="B97" i="28"/>
  <c r="B31" i="28"/>
  <c r="B95" i="28"/>
  <c r="B16" i="28"/>
  <c r="B213" i="28"/>
  <c r="B194" i="28"/>
  <c r="B63" i="28"/>
  <c r="B251" i="28"/>
  <c r="B12" i="28"/>
  <c r="B21" i="28"/>
  <c r="B182" i="28"/>
  <c r="B48" i="28"/>
  <c r="B10" i="28"/>
  <c r="B109" i="28"/>
  <c r="B76" i="28"/>
  <c r="B34" i="28"/>
  <c r="B283" i="28"/>
  <c r="B197" i="28"/>
  <c r="B47" i="28"/>
  <c r="B139" i="28"/>
  <c r="B270" i="28"/>
  <c r="B92" i="28"/>
  <c r="B267" i="28"/>
  <c r="B133" i="28"/>
  <c r="B125" i="28"/>
  <c r="B101" i="28"/>
  <c r="B143" i="28"/>
  <c r="B300" i="28"/>
  <c r="B282" i="28"/>
  <c r="B134" i="28"/>
  <c r="B122" i="28"/>
  <c r="B96" i="28"/>
  <c r="B46" i="28"/>
  <c r="B285" i="28"/>
  <c r="B75" i="28"/>
  <c r="B57" i="28"/>
  <c r="B177" i="28"/>
  <c r="B145" i="28"/>
  <c r="B29" i="28"/>
  <c r="B135" i="28"/>
  <c r="B85" i="28"/>
  <c r="B200" i="28"/>
  <c r="B150" i="28"/>
  <c r="B50" i="28"/>
  <c r="B22" i="28"/>
  <c r="B192" i="28"/>
  <c r="B263" i="28"/>
  <c r="B254" i="28"/>
  <c r="B275" i="28"/>
  <c r="B6" i="28"/>
  <c r="B292" i="28"/>
  <c r="B184" i="28"/>
  <c r="B90" i="28"/>
  <c r="B42" i="28"/>
  <c r="B204" i="28"/>
  <c r="B232" i="28"/>
  <c r="B132" i="28"/>
  <c r="B131" i="28"/>
  <c r="B27" i="28"/>
  <c r="B129" i="28"/>
  <c r="B137" i="28"/>
  <c r="B128" i="28"/>
  <c r="B119" i="28"/>
  <c r="B117" i="28"/>
  <c r="B123" i="28"/>
  <c r="B185" i="28"/>
  <c r="B272" i="28"/>
  <c r="B280" i="28"/>
  <c r="B102" i="28"/>
  <c r="B37" i="28"/>
  <c r="B94" i="28"/>
  <c r="B83" i="28"/>
  <c r="B212" i="28"/>
  <c r="B74" i="28"/>
  <c r="B245" i="28"/>
  <c r="B7" i="28"/>
  <c r="B244" i="28"/>
  <c r="B250" i="28"/>
  <c r="B297" i="28"/>
  <c r="B140" i="28"/>
  <c r="B219" i="28"/>
  <c r="B61" i="28"/>
  <c r="B151" i="28"/>
  <c r="B64" i="28"/>
  <c r="B124" i="28"/>
  <c r="B130" i="28"/>
  <c r="B112" i="28"/>
  <c r="B11" i="28"/>
  <c r="B23" i="28"/>
  <c r="B266" i="28"/>
  <c r="B199" i="28"/>
  <c r="B58" i="28"/>
  <c r="B78" i="28"/>
  <c r="B127" i="28"/>
  <c r="B211" i="28"/>
  <c r="B49" i="28"/>
  <c r="B243" i="28"/>
  <c r="B54" i="28"/>
  <c r="B32" i="28"/>
  <c r="B269" i="28"/>
  <c r="B249" i="28"/>
  <c r="B91" i="28"/>
  <c r="B115" i="28"/>
  <c r="B155" i="28"/>
  <c r="B248" i="28"/>
  <c r="B284" i="28"/>
  <c r="B172" i="28"/>
  <c r="B26" i="28"/>
  <c r="B236" i="28"/>
  <c r="B86" i="28"/>
  <c r="B99" i="28"/>
  <c r="B202" i="28"/>
  <c r="B72" i="28"/>
  <c r="B166" i="28"/>
  <c r="B157" i="28"/>
  <c r="B235" i="28"/>
  <c r="B8" i="28"/>
  <c r="B224" i="28"/>
  <c r="B299" i="28"/>
  <c r="B93" i="28"/>
  <c r="B98" i="28"/>
  <c r="B81" i="28"/>
  <c r="B239" i="28"/>
  <c r="B162" i="28"/>
  <c r="B218" i="28"/>
  <c r="B36" i="28"/>
  <c r="B223" i="28"/>
  <c r="B301" i="28"/>
  <c r="B276" i="28"/>
  <c r="B108" i="28"/>
  <c r="B206" i="28"/>
  <c r="B148" i="28"/>
  <c r="B159" i="28"/>
  <c r="B2" i="28"/>
  <c r="B40" i="28"/>
  <c r="B113" i="28"/>
  <c r="B136" i="28"/>
  <c r="B164" i="28"/>
  <c r="B216" i="28"/>
  <c r="B193" i="28"/>
  <c r="B14" i="28"/>
  <c r="B181" i="28"/>
  <c r="B167" i="28"/>
  <c r="B156" i="28"/>
  <c r="B238" i="28"/>
  <c r="B53" i="28"/>
  <c r="B183" i="28"/>
  <c r="B234" i="28"/>
  <c r="B241" i="28"/>
  <c r="B87" i="28"/>
  <c r="B278" i="28"/>
  <c r="B33" i="28"/>
  <c r="B56" i="28"/>
  <c r="B279" i="28"/>
  <c r="B273" i="28"/>
  <c r="F3" i="26" l="1"/>
  <c r="H3" i="26" s="1"/>
  <c r="I3" i="26" s="1"/>
  <c r="L3" i="26" l="1"/>
  <c r="K3" i="26" l="1"/>
  <c r="E4" i="26"/>
  <c r="F4" i="26" l="1"/>
  <c r="E5" i="26"/>
  <c r="L4" i="26" l="1"/>
  <c r="H4" i="26"/>
  <c r="I4" i="26" s="1"/>
  <c r="K4" i="26"/>
  <c r="F5" i="26"/>
  <c r="E6" i="26"/>
  <c r="L5" i="26" l="1"/>
  <c r="H5" i="26"/>
  <c r="I5" i="26" s="1"/>
  <c r="K5" i="26"/>
  <c r="F6" i="26"/>
  <c r="E7" i="26"/>
  <c r="L6" i="26" l="1"/>
  <c r="H6" i="26"/>
  <c r="I6" i="26" s="1"/>
  <c r="K6" i="26"/>
  <c r="F7" i="26"/>
  <c r="E8" i="26"/>
  <c r="L7" i="26" l="1"/>
  <c r="H7" i="26"/>
  <c r="I7" i="26" s="1"/>
  <c r="K7" i="26"/>
  <c r="F8" i="26"/>
  <c r="E9" i="26"/>
  <c r="L8" i="26" l="1"/>
  <c r="H8" i="26"/>
  <c r="K8" i="26"/>
  <c r="F9" i="26"/>
  <c r="E10" i="26"/>
  <c r="I8" i="26" l="1"/>
  <c r="L9" i="26"/>
  <c r="H9" i="26"/>
  <c r="I9" i="26" s="1"/>
  <c r="K9" i="26"/>
  <c r="F10" i="26"/>
  <c r="E11" i="26"/>
  <c r="L10" i="26" l="1"/>
  <c r="H10" i="26"/>
  <c r="K10" i="26"/>
  <c r="F11" i="26"/>
  <c r="E12" i="26"/>
  <c r="I10" i="26" l="1"/>
  <c r="L11" i="26"/>
  <c r="H11" i="26"/>
  <c r="K11" i="26"/>
  <c r="F12" i="26"/>
  <c r="E13" i="26"/>
  <c r="I11" i="26" l="1"/>
  <c r="L12" i="26"/>
  <c r="H12" i="26"/>
  <c r="K12" i="26"/>
  <c r="F13" i="26"/>
  <c r="E14" i="26"/>
  <c r="I12" i="26" l="1"/>
  <c r="L13" i="26"/>
  <c r="H13" i="26"/>
  <c r="K13" i="26"/>
  <c r="F14" i="26"/>
  <c r="E15" i="26"/>
  <c r="I13" i="26" l="1"/>
  <c r="L14" i="26"/>
  <c r="H14" i="26"/>
  <c r="K14" i="26"/>
  <c r="F15" i="26"/>
  <c r="E16" i="26"/>
  <c r="I14" i="26" l="1"/>
  <c r="L15" i="26"/>
  <c r="H15" i="26"/>
  <c r="K15" i="26"/>
  <c r="F16" i="26"/>
  <c r="E17" i="26"/>
  <c r="I15" i="26" l="1"/>
  <c r="L16" i="26"/>
  <c r="H16" i="26"/>
  <c r="K16" i="26"/>
  <c r="F17" i="26"/>
  <c r="E18" i="26"/>
  <c r="I16" i="26" l="1"/>
  <c r="L17" i="26"/>
  <c r="H17" i="26"/>
  <c r="K17" i="26"/>
  <c r="F18" i="26"/>
  <c r="E19" i="26"/>
  <c r="I17" i="26" l="1"/>
  <c r="L18" i="26"/>
  <c r="H18" i="26"/>
  <c r="K18" i="26"/>
  <c r="F19" i="26"/>
  <c r="E20" i="26"/>
  <c r="I18" i="26" l="1"/>
  <c r="L19" i="26"/>
  <c r="H19" i="26"/>
  <c r="K19" i="26"/>
  <c r="F20" i="26"/>
  <c r="E21" i="26"/>
  <c r="I19" i="26" l="1"/>
  <c r="L20" i="26"/>
  <c r="H20" i="26"/>
  <c r="K20" i="26"/>
  <c r="F21" i="26"/>
  <c r="E22" i="26"/>
  <c r="I20" i="26" l="1"/>
  <c r="L21" i="26"/>
  <c r="H21" i="26"/>
  <c r="K21" i="26"/>
  <c r="F22" i="26"/>
  <c r="E23" i="26"/>
  <c r="I21" i="26" l="1"/>
  <c r="L22" i="26"/>
  <c r="H22" i="26"/>
  <c r="K22" i="26"/>
  <c r="F23" i="26"/>
  <c r="E24" i="26"/>
  <c r="I22" i="26" l="1"/>
  <c r="L23" i="26"/>
  <c r="H23" i="26"/>
  <c r="I23" i="26" s="1"/>
  <c r="K23" i="26"/>
  <c r="F24" i="26"/>
  <c r="E25" i="26"/>
  <c r="L24" i="26" l="1"/>
  <c r="H24" i="26"/>
  <c r="I24" i="26" s="1"/>
  <c r="K24" i="26"/>
  <c r="F25" i="26"/>
  <c r="E26" i="26"/>
  <c r="L25" i="26" l="1"/>
  <c r="H25" i="26"/>
  <c r="I25" i="26" s="1"/>
  <c r="K25" i="26"/>
  <c r="F26" i="26"/>
  <c r="E27" i="26"/>
  <c r="L26" i="26" l="1"/>
  <c r="H26" i="26"/>
  <c r="I26" i="26" s="1"/>
  <c r="K26" i="26"/>
  <c r="F27" i="26"/>
  <c r="E28" i="26"/>
  <c r="L27" i="26" l="1"/>
  <c r="H27" i="26"/>
  <c r="I27" i="26" s="1"/>
  <c r="K27" i="26"/>
  <c r="F28" i="26"/>
  <c r="L28" i="26" l="1"/>
  <c r="H28" i="26"/>
  <c r="I28" i="26" s="1"/>
  <c r="K28" i="26"/>
  <c r="G4" i="30" l="1"/>
  <c r="G35" i="3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<sst xmlns="http://schemas.openxmlformats.org/spreadsheetml/2006/main" count="793" uniqueCount="300">
  <si>
    <t>Transactions</t>
  </si>
  <si>
    <t>Balance</t>
  </si>
  <si>
    <t>Monthly Gross Income</t>
  </si>
  <si>
    <t>Monthly Taxes</t>
  </si>
  <si>
    <t>Housing</t>
  </si>
  <si>
    <t>Housing Insurance</t>
  </si>
  <si>
    <t>Utilities</t>
  </si>
  <si>
    <t>Groceries</t>
  </si>
  <si>
    <t>Transportation</t>
  </si>
  <si>
    <t>Transportation Insurance</t>
  </si>
  <si>
    <t>Furniture</t>
  </si>
  <si>
    <t>Clothing</t>
  </si>
  <si>
    <t>Banking</t>
  </si>
  <si>
    <t>Personal Care</t>
  </si>
  <si>
    <t>Entertainment</t>
  </si>
  <si>
    <t>Retirement</t>
  </si>
  <si>
    <t>Donations</t>
  </si>
  <si>
    <t>Crystal Ball</t>
  </si>
  <si>
    <t>Net Monthly Income (Starting Balance)</t>
  </si>
  <si>
    <t>S.O.S./Financial Counselor (Optional)</t>
  </si>
  <si>
    <t>Internet</t>
  </si>
  <si>
    <t>Cell Phone</t>
  </si>
  <si>
    <t>Supplemental Income (Spouse)</t>
  </si>
  <si>
    <t xml:space="preserve">Student Loans </t>
  </si>
  <si>
    <t>Health, Dental &amp; Other Insurance</t>
  </si>
  <si>
    <t>Homeowner's/ Renter's Insurance</t>
  </si>
  <si>
    <t>Health/Dental/Vision Insurance</t>
  </si>
  <si>
    <t>Subtracts from Monthly Income</t>
  </si>
  <si>
    <t>Adds to Monthly Income</t>
  </si>
  <si>
    <t>Supplemental Income - Spouse (Optional)</t>
  </si>
  <si>
    <t>Supplemental Income - You (Optional)</t>
  </si>
  <si>
    <t>Vacation</t>
  </si>
  <si>
    <t xml:space="preserve">Housing   </t>
  </si>
  <si>
    <t>Supplemental Income (You)</t>
  </si>
  <si>
    <t>Government Assistance-1</t>
  </si>
  <si>
    <t>Government Assistance-2</t>
  </si>
  <si>
    <t>RETURN TO SCENARIO</t>
  </si>
  <si>
    <t>Student Loan</t>
  </si>
  <si>
    <t>Secret Option #1</t>
  </si>
  <si>
    <t>Secret Option #2</t>
  </si>
  <si>
    <t>Secret Option #3</t>
  </si>
  <si>
    <t>Secret Option #4</t>
  </si>
  <si>
    <t>Secret Option #5</t>
  </si>
  <si>
    <t>Secret Option #6</t>
  </si>
  <si>
    <t>Secret Option #7</t>
  </si>
  <si>
    <t>Secret Option #8</t>
  </si>
  <si>
    <t>Crystal Ball - Only pick ONCE!</t>
  </si>
  <si>
    <t>Child Care - One</t>
  </si>
  <si>
    <t>Child Care - Two</t>
  </si>
  <si>
    <t>Child Care - Three</t>
  </si>
  <si>
    <r>
      <t xml:space="preserve">Total Income Remaining after Expenses Paid </t>
    </r>
    <r>
      <rPr>
        <b/>
        <sz val="12"/>
        <color theme="1"/>
        <rFont val="Trebuchet MS"/>
        <family val="2"/>
      </rPr>
      <t>(You must have a $0 balance or money remaining to win)</t>
    </r>
  </si>
  <si>
    <t>Crystal Ball outcomes</t>
  </si>
  <si>
    <t>You got a flat tire!</t>
  </si>
  <si>
    <t>Not feeling well, pay for a visit to the minute clinic.</t>
  </si>
  <si>
    <t>Your boss gave you a bonus for your hard work!</t>
  </si>
  <si>
    <t>Your kitchen drain is plugged, pay to have it fixed.</t>
  </si>
  <si>
    <t>Grandma sent you a check for your birthday!</t>
  </si>
  <si>
    <t>You received a state tax refund!</t>
  </si>
  <si>
    <t>You saved money by using a coupon for your oil change.</t>
  </si>
  <si>
    <t>You went over on data for your cell phone and incurred an extra fee.</t>
  </si>
  <si>
    <t>Number</t>
  </si>
  <si>
    <t>Order</t>
  </si>
  <si>
    <t>Index</t>
  </si>
  <si>
    <t>Index modulo</t>
  </si>
  <si>
    <t>Numbers to display</t>
  </si>
  <si>
    <t>Conditional formatting rules</t>
  </si>
  <si>
    <t>Every other 5</t>
  </si>
  <si>
    <t>Every other 2</t>
  </si>
  <si>
    <t>Total Annual Income</t>
  </si>
  <si>
    <t>Chef</t>
  </si>
  <si>
    <t>Occupation</t>
  </si>
  <si>
    <t>Education Level</t>
  </si>
  <si>
    <t>Annual Income</t>
  </si>
  <si>
    <t>Taxes Paid</t>
  </si>
  <si>
    <t>Monthly Income After Taxes</t>
  </si>
  <si>
    <t>Marital Status</t>
  </si>
  <si>
    <t>Spouse's Income</t>
  </si>
  <si>
    <t>Number of Children</t>
  </si>
  <si>
    <t>Total Family NET Monthly Income</t>
  </si>
  <si>
    <t>Associate</t>
  </si>
  <si>
    <t>Married</t>
  </si>
  <si>
    <t>TV Reporter</t>
  </si>
  <si>
    <t>Elementary School Teacher</t>
  </si>
  <si>
    <t>Graphic Designer</t>
  </si>
  <si>
    <t>Price</t>
  </si>
  <si>
    <t>Words</t>
  </si>
  <si>
    <t>Santa said you were very good this year. You got cash in your stocking</t>
  </si>
  <si>
    <t>You hit a deer with your personal car. Pay the deductible.</t>
  </si>
  <si>
    <t>Mom is coming to spend a week at your house. You take her out to dinner one night.</t>
  </si>
  <si>
    <t>Fundraiser for co-worker's child. Donate $25</t>
  </si>
  <si>
    <t>Oh no! The price of gas went up. Increase your monthly reansportation cost by $100/month.</t>
  </si>
  <si>
    <t>It's your lucky day! While walking down the street, you found a $20 bill!</t>
  </si>
  <si>
    <t>Your Great Aunt remembered your birthday a few months late and sent you $100. You can spend it or save it.</t>
  </si>
  <si>
    <t>Age and Gender of 1st Child</t>
  </si>
  <si>
    <t>Age and Gender of 2nd Child</t>
  </si>
  <si>
    <t>Payment/ Debit</t>
  </si>
  <si>
    <t>Deposit/ Credit</t>
  </si>
  <si>
    <t>Doctor</t>
  </si>
  <si>
    <t>Chiropractor</t>
  </si>
  <si>
    <t>Physical Therapist</t>
  </si>
  <si>
    <t>Software Developer</t>
  </si>
  <si>
    <t>Architect</t>
  </si>
  <si>
    <t>Nurse Practitioner</t>
  </si>
  <si>
    <t>Registered Nurse</t>
  </si>
  <si>
    <t>Hotel General Manager</t>
  </si>
  <si>
    <t>Paralegal</t>
  </si>
  <si>
    <t>Translator</t>
  </si>
  <si>
    <t>Police Officer</t>
  </si>
  <si>
    <t>Social Worker</t>
  </si>
  <si>
    <t>Paramedic/EMT</t>
  </si>
  <si>
    <t>Dental Assistant</t>
  </si>
  <si>
    <t>Actor/Actress</t>
  </si>
  <si>
    <t>Waiter/Waitress</t>
  </si>
  <si>
    <t>Attorney</t>
  </si>
  <si>
    <t>Single</t>
  </si>
  <si>
    <t>Professional</t>
  </si>
  <si>
    <t>Bachelors</t>
  </si>
  <si>
    <t>Masters</t>
  </si>
  <si>
    <t>0-Unborn</t>
  </si>
  <si>
    <t>Certificate</t>
  </si>
  <si>
    <t>Some College</t>
  </si>
  <si>
    <t>Age and Gender of 3rd Child</t>
  </si>
  <si>
    <t>5-Boy</t>
  </si>
  <si>
    <t>2-Boy</t>
  </si>
  <si>
    <t>6-Boy</t>
  </si>
  <si>
    <t>3-Boy</t>
  </si>
  <si>
    <t>9-Boy</t>
  </si>
  <si>
    <t>7-Boy</t>
  </si>
  <si>
    <t>11-Boy</t>
  </si>
  <si>
    <t>4-Girl</t>
  </si>
  <si>
    <t>10-Girl</t>
  </si>
  <si>
    <t>8-Girl</t>
  </si>
  <si>
    <t>14-Girl</t>
  </si>
  <si>
    <t>3-Girl</t>
  </si>
  <si>
    <t>7-Girl</t>
  </si>
  <si>
    <t>13-Girl</t>
  </si>
  <si>
    <t>2-Girl</t>
  </si>
  <si>
    <t>6-Girl</t>
  </si>
  <si>
    <t xml:space="preserve"> </t>
  </si>
  <si>
    <t>Office Clerk</t>
  </si>
  <si>
    <t>Production Worker</t>
  </si>
  <si>
    <t>Minister/Clergy</t>
  </si>
  <si>
    <t>Digital Forensics Analyst</t>
  </si>
  <si>
    <t>9-Girl</t>
  </si>
  <si>
    <t>13-Boy</t>
  </si>
  <si>
    <t>1-Boy</t>
  </si>
  <si>
    <t>You forgot to keep your checking account balanced and now have an overdraft fee.</t>
  </si>
  <si>
    <t>Your credit card payment was late. Fork over the late fee.</t>
  </si>
  <si>
    <t>Your best fried asked you to be in their wedding. You buy a suit/dress and a gift.</t>
  </si>
  <si>
    <t>You went over the data usage for the month on your cell phone. An extra $100 was charged to your bill.</t>
  </si>
  <si>
    <t>Congratulations! You won the prize for your 5k race.</t>
  </si>
  <si>
    <t>All your extra hours got noticed by your boss. You just received a bonus!</t>
  </si>
  <si>
    <t>It's your lucky day! Grandma sent you $250 just because she loves you.</t>
  </si>
  <si>
    <t>Baby broke a leg. Medical bill due immediately after insurance.</t>
  </si>
  <si>
    <t>Your home had a leak. Pay the increased water bill.</t>
  </si>
  <si>
    <t>Minor Surgery. Pay the deductable.</t>
  </si>
  <si>
    <t>Car accident. Pay the deductable.</t>
  </si>
  <si>
    <t>It's your lucky day! While shopping at the mall, you found a $100 bill!</t>
  </si>
  <si>
    <t>While walking out of your office, you found a $20 bill. Yippee!</t>
  </si>
  <si>
    <t>Flat tire. Purchase a new one.</t>
  </si>
  <si>
    <t>Oh no! What happened? Pay your state taxes.</t>
  </si>
  <si>
    <t>You are happy to receive a small refund on your state taxes.</t>
  </si>
  <si>
    <t>Oh no! You didn't withold enough federal income tax. Write a check.</t>
  </si>
  <si>
    <t>It's April. Tax refund was exciting.</t>
  </si>
  <si>
    <t>It's your lucky day! Your boss just gave you a bonus.</t>
  </si>
  <si>
    <t>Surprise! Grandma sent you an unexpected check.</t>
  </si>
  <si>
    <t>Oh no! Parking ticket.</t>
  </si>
  <si>
    <t>Oh no! An unexpected tire blowout today on your way to work!</t>
  </si>
  <si>
    <t>Oil change due and the shop found a minor issue. Pay for repairs.</t>
  </si>
  <si>
    <t>Back taxes due. Pay Uncle Sam.</t>
  </si>
  <si>
    <r>
      <rPr>
        <b/>
        <sz val="16"/>
        <color rgb="FFD60000"/>
        <rFont val="Trebuchet MS"/>
        <family val="2"/>
      </rPr>
      <t xml:space="preserve">Launch Scenario: </t>
    </r>
    <r>
      <rPr>
        <sz val="11"/>
        <color theme="1"/>
        <rFont val="Trebuchet MS"/>
        <family val="2"/>
      </rPr>
      <t xml:space="preserve">
In order to make your scenario mimic the unexpected nature of life, we will use a date of your choosing to randomly select one of the many FAB scenarios for you.
</t>
    </r>
  </si>
  <si>
    <t>Camping/Staycation (-$350)</t>
  </si>
  <si>
    <t>Cruise (-$1,950)</t>
  </si>
  <si>
    <t>Beach Resort (-$5,292)</t>
  </si>
  <si>
    <t>(Click here to decide)</t>
  </si>
  <si>
    <t>(Click here to use the Crystal Ball)</t>
  </si>
  <si>
    <t>SNAP - (Supplemental Nutrition Assistance Program) ($188)</t>
  </si>
  <si>
    <t>TANF (Temporary Assistance for Needy Families ($447)</t>
  </si>
  <si>
    <t>No Supplemental Income ($0)</t>
  </si>
  <si>
    <t>Yard Sale ($300)</t>
  </si>
  <si>
    <t>Sell items on Ebay/Etsy ($150)</t>
  </si>
  <si>
    <t>Pet Sitting/Dog Walking ($400)</t>
  </si>
  <si>
    <t>Uber/Lyft Driver ($600)</t>
  </si>
  <si>
    <t>Babysitting (evenings/weekends) ($800)</t>
  </si>
  <si>
    <t>House Cleaning Side Business ($1200)</t>
  </si>
  <si>
    <t>Part time job retail/restaurant ($1600)</t>
  </si>
  <si>
    <t>Part-time job retail/restaurant ($1600)</t>
  </si>
  <si>
    <t>Basic Checking (-$12)</t>
  </si>
  <si>
    <t>Prepaid Plan w/5GB data (-$25)</t>
  </si>
  <si>
    <t>Spouse/Family Caregiver (-$0)</t>
  </si>
  <si>
    <t>Thrift Store/Rummage Sale (-$5)</t>
  </si>
  <si>
    <t>Thrift Store/Rummage Sale (-$18)</t>
  </si>
  <si>
    <t>Thrifty (-$515)</t>
  </si>
  <si>
    <t>Company Sponsored High Deductible (-$172)</t>
  </si>
  <si>
    <t>Rent 1 Bedroom (-$1216)</t>
  </si>
  <si>
    <t>Rent 1 Bedroom (-$14)</t>
  </si>
  <si>
    <t>Basic Speed - email only (-$61)</t>
  </si>
  <si>
    <t>Family Size 1 (-$256)</t>
  </si>
  <si>
    <t>Basic Employer Match 3% (-$117.375)</t>
  </si>
  <si>
    <t>High School Diploma (-$0)</t>
  </si>
  <si>
    <t>Used Economy Car (-$343)</t>
  </si>
  <si>
    <t>No Car (-$0)</t>
  </si>
  <si>
    <t>Rent 1 Bedroom (-$247)</t>
  </si>
  <si>
    <t>No Donations at this time (-$0)</t>
  </si>
  <si>
    <t>Child Support - 1 Child (-$-200)</t>
  </si>
  <si>
    <t>Basic Checking with $500 min. balance (-$0)</t>
  </si>
  <si>
    <t>Prepaid Plan w/16GB data (-$30)</t>
  </si>
  <si>
    <t>Occasional Babysitter (-$200)</t>
  </si>
  <si>
    <t>Occasional Babysitter (-$350)</t>
  </si>
  <si>
    <t>Occasional Babysitter (-$400)</t>
  </si>
  <si>
    <t>General Retailer (-$25)</t>
  </si>
  <si>
    <t>Cable TV Basic (-$30)</t>
  </si>
  <si>
    <t>General Retailer (-$20)</t>
  </si>
  <si>
    <t>Low-Cost (-$772)</t>
  </si>
  <si>
    <t>Company Sponsored Low Deductible (-$320)</t>
  </si>
  <si>
    <t>Rent 2 Bedroom (-$1690)</t>
  </si>
  <si>
    <t>Rent 2 Bedroom (-$18)</t>
  </si>
  <si>
    <t>High Speed - Browsing/downloading (-$80)</t>
  </si>
  <si>
    <t>Family Size 2 (-$448)</t>
  </si>
  <si>
    <t>Self-Employed, No Match 6% (-$234.75)</t>
  </si>
  <si>
    <t>Certificate - Standard Repayment Plan (-$150)</t>
  </si>
  <si>
    <t>New Economy Car (-$390)</t>
  </si>
  <si>
    <t>Used Economy Car (-$99)</t>
  </si>
  <si>
    <t>Rent 2 Bedroom (-$303)</t>
  </si>
  <si>
    <t>Religious Organization (-$333)</t>
  </si>
  <si>
    <t>Child Support - 2 Children (-$-400)</t>
  </si>
  <si>
    <t>Basic Savings (-$10)</t>
  </si>
  <si>
    <t>Prepaid Plan unlimited data (-$50)</t>
  </si>
  <si>
    <t>Daycare Center (-$799)</t>
  </si>
  <si>
    <t>Part-time Care (-$400)</t>
  </si>
  <si>
    <t>Part-time Care (-$950)</t>
  </si>
  <si>
    <t>Department Store (-$50)</t>
  </si>
  <si>
    <t>Cable TV Preferred (-$100)</t>
  </si>
  <si>
    <t>Department Store (-$29)</t>
  </si>
  <si>
    <t>Moderate (-$954)</t>
  </si>
  <si>
    <t>Non Company Sponsored (Self-Employed) (-$870)</t>
  </si>
  <si>
    <t>Rent 3 Bedroom (-$2017)</t>
  </si>
  <si>
    <t>Rent 3 Bedroom (-$19)</t>
  </si>
  <si>
    <t>Lightning Speed - Gaming/Streaming (-$99)</t>
  </si>
  <si>
    <t>Family Size 3 (-$576)</t>
  </si>
  <si>
    <t>Moderate Employer Match 6% (-$234.75)</t>
  </si>
  <si>
    <t>Certificate - Extended Repayment Plan (-$150)</t>
  </si>
  <si>
    <t>Used Mid-size Car (-$463)</t>
  </si>
  <si>
    <t>New Economy Car (-$132)</t>
  </si>
  <si>
    <t>Rent 3 Bedroom (-$397)</t>
  </si>
  <si>
    <t>Special Service Donation (Red Cross/Salvation Army) (-$30)</t>
  </si>
  <si>
    <t>Child Support - 3 Children (-$-600)</t>
  </si>
  <si>
    <t>Basic Savings with $500 min. balance (-$0)</t>
  </si>
  <si>
    <t>Provider Plan w/5GB data (-$35)</t>
  </si>
  <si>
    <t>Nanny (-$2126)</t>
  </si>
  <si>
    <t>Daycare Center (-$2100)</t>
  </si>
  <si>
    <t>Designer Retailer (-$80)</t>
  </si>
  <si>
    <t>Cable TV Premier (-$217)</t>
  </si>
  <si>
    <t>Boutique/Designer Retailer (-$41)</t>
  </si>
  <si>
    <t>Liberal (-$1175)</t>
  </si>
  <si>
    <t>Own 1 Bedroom (-$1273)</t>
  </si>
  <si>
    <t>Own 1 Bedroom (-$86)</t>
  </si>
  <si>
    <t>Family Size 4 (-$640)</t>
  </si>
  <si>
    <t>Associate's Degree - Standard Repayment Plan (-$236)</t>
  </si>
  <si>
    <t>New Mid-size Car (-$555)</t>
  </si>
  <si>
    <t>Used Mid-size Car (-$118)</t>
  </si>
  <si>
    <t>Own 1 Bedroom (-$267)</t>
  </si>
  <si>
    <t>Community Program (Food Shelf, Homeless Shelter) (-$20)</t>
  </si>
  <si>
    <t>Combined Checking/Savings (-$22)</t>
  </si>
  <si>
    <t>Provider Plan unlimited data (-$60)</t>
  </si>
  <si>
    <t>Au Pair (-$3033)</t>
  </si>
  <si>
    <t>Nanny (-$2700)</t>
  </si>
  <si>
    <t>Streaming Service Only (-$15)</t>
  </si>
  <si>
    <t>Own 2 Bedroom (-$1932)</t>
  </si>
  <si>
    <t>Own 2 Bedroom (-$88)</t>
  </si>
  <si>
    <t>Family Size 5 (-$704)</t>
  </si>
  <si>
    <t>Associate's Degree - Extended Repayment Plan (-$132)</t>
  </si>
  <si>
    <t>Used Luxury Car (-$503)</t>
  </si>
  <si>
    <t>New Mid-size Car (-$157)</t>
  </si>
  <si>
    <t>Own 2 Bedroom (-$333)</t>
  </si>
  <si>
    <t>Personal Organization (Scouting, 4H, etc.) (-$25)</t>
  </si>
  <si>
    <t>Combined Checking/Savings with $500 min. balance (-$0)</t>
  </si>
  <si>
    <t>Au Pair (-$6066)</t>
  </si>
  <si>
    <t>Cable TV and Streaming Service (-$115)</t>
  </si>
  <si>
    <t>Own 3 Bedroom (-$3757)</t>
  </si>
  <si>
    <t>Own 3 Bedroom (-$117)</t>
  </si>
  <si>
    <t>Bachelor's Degree - Standard Repayment Plan (-$400)</t>
  </si>
  <si>
    <t>New Luxury Car (-$801)</t>
  </si>
  <si>
    <t>Used Luxury Car (-$148)</t>
  </si>
  <si>
    <t>Own 3 Bedroom (-$407)</t>
  </si>
  <si>
    <t>Bachelor's Degree - Extended Repayment Plan (-$224)</t>
  </si>
  <si>
    <t>Bus (-$135)</t>
  </si>
  <si>
    <t>New Luxury Car (-$198)</t>
  </si>
  <si>
    <t>Grad Degree - Standard Repayment Plan (-$754)</t>
  </si>
  <si>
    <t>Train/Light Rail (-$160)</t>
  </si>
  <si>
    <t>Grad Degree - Extended Repayment Plan (-$422)</t>
  </si>
  <si>
    <t>Uber/Lyft (-$388)</t>
  </si>
  <si>
    <t>Doctoral Degree - Standard Repayment Plan (-$2146)</t>
  </si>
  <si>
    <t>Taxi (-$350)</t>
  </si>
  <si>
    <t>Doctoral Degree - Extended Repayment Plan (-$1202)</t>
  </si>
  <si>
    <t>Library Card ($0)</t>
  </si>
  <si>
    <r>
      <rPr>
        <b/>
        <sz val="12"/>
        <rFont val="Trebuchet MS"/>
        <family val="2"/>
      </rPr>
      <t>Financial Awareness Basics (FAB) encourages you to:</t>
    </r>
    <r>
      <rPr>
        <sz val="11"/>
        <color theme="1"/>
        <rFont val="Trebuchet MS"/>
        <family val="2"/>
      </rPr>
      <t xml:space="preserve">
</t>
    </r>
    <r>
      <rPr>
        <b/>
        <sz val="11"/>
        <color theme="1"/>
        <rFont val="Trebuchet MS"/>
        <family val="2"/>
      </rPr>
      <t>1</t>
    </r>
    <r>
      <rPr>
        <sz val="11"/>
        <color theme="1"/>
        <rFont val="Trebuchet MS"/>
        <family val="2"/>
      </rPr>
      <t xml:space="preserve">. Develop a budget, and review and revise it often.
</t>
    </r>
    <r>
      <rPr>
        <b/>
        <sz val="11"/>
        <color theme="1"/>
        <rFont val="Trebuchet MS"/>
        <family val="2"/>
      </rPr>
      <t>2.</t>
    </r>
    <r>
      <rPr>
        <sz val="11"/>
        <color theme="1"/>
        <rFont val="Trebuchet MS"/>
        <family val="2"/>
      </rPr>
      <t xml:space="preserve"> Set SMART personal goals for your road map.
    (Specific, Measurable, Achievable, Realistic, Time-Specific)
</t>
    </r>
    <r>
      <rPr>
        <b/>
        <sz val="11"/>
        <color theme="1"/>
        <rFont val="Trebuchet MS"/>
        <family val="2"/>
      </rPr>
      <t xml:space="preserve">3. </t>
    </r>
    <r>
      <rPr>
        <sz val="11"/>
        <color theme="1"/>
        <rFont val="Trebuchet MS"/>
        <family val="2"/>
      </rPr>
      <t xml:space="preserve">Set goals for short-term (&lt;1 year), mid-term (&lt;5 years) and long-term (&gt;5 years).
</t>
    </r>
    <r>
      <rPr>
        <b/>
        <sz val="11"/>
        <color theme="1"/>
        <rFont val="Trebuchet MS"/>
        <family val="2"/>
      </rPr>
      <t>4.</t>
    </r>
    <r>
      <rPr>
        <sz val="11"/>
        <color theme="1"/>
        <rFont val="Trebuchet MS"/>
        <family val="2"/>
      </rPr>
      <t xml:space="preserve"> Hold yourself accountable for your budget and your goals.
</t>
    </r>
    <r>
      <rPr>
        <b/>
        <sz val="11"/>
        <color theme="1"/>
        <rFont val="Trebuchet MS"/>
        <family val="2"/>
      </rPr>
      <t>5.</t>
    </r>
    <r>
      <rPr>
        <sz val="11"/>
        <color theme="1"/>
        <rFont val="Trebuchet MS"/>
        <family val="2"/>
      </rPr>
      <t xml:space="preserve"> Keep financial records: balance checking, saving and investing accounts, review insurance policies and file items to be used on your annual tax return.
</t>
    </r>
    <r>
      <rPr>
        <b/>
        <sz val="11"/>
        <color theme="1"/>
        <rFont val="Trebuchet MS"/>
        <family val="2"/>
      </rPr>
      <t xml:space="preserve">6. </t>
    </r>
    <r>
      <rPr>
        <sz val="11"/>
        <color theme="1"/>
        <rFont val="Trebuchet MS"/>
        <family val="2"/>
      </rPr>
      <t xml:space="preserve">Pay yourself first. You can’t do this if you are paying large amounts of interest to others for your day-to-day living. Only purchase on credit cards what you can pay in full each month.
</t>
    </r>
    <r>
      <rPr>
        <b/>
        <sz val="11"/>
        <color theme="1"/>
        <rFont val="Trebuchet MS"/>
        <family val="2"/>
      </rPr>
      <t xml:space="preserve">7. </t>
    </r>
    <r>
      <rPr>
        <sz val="11"/>
        <color theme="1"/>
        <rFont val="Trebuchet MS"/>
        <family val="2"/>
      </rPr>
      <t xml:space="preserve">Live within your means. As the old saying goes, it’s better to live like a student when you are a student than to live like a student when you’re a professional. Wise decisions today will enhance your quality of life tomorrow. </t>
    </r>
  </si>
  <si>
    <r>
      <rPr>
        <b/>
        <sz val="16"/>
        <color rgb="FFFF0000"/>
        <rFont val="Trebuchet MS"/>
        <family val="2"/>
      </rPr>
      <t>FAB LIFE OVERVIEW</t>
    </r>
    <r>
      <rPr>
        <sz val="11"/>
        <color theme="1"/>
        <rFont val="Trebuchet MS"/>
        <family val="2"/>
      </rPr>
      <t xml:space="preserve">
</t>
    </r>
    <r>
      <rPr>
        <b/>
        <sz val="12"/>
        <color theme="1"/>
        <rFont val="Trebuchet MS"/>
        <family val="2"/>
      </rPr>
      <t>About:</t>
    </r>
    <r>
      <rPr>
        <sz val="11"/>
        <color theme="1"/>
        <rFont val="Trebuchet MS"/>
        <family val="2"/>
      </rPr>
      <t xml:space="preserve">
FAB Life is a financial literacy simulation intended to teach students
basic financial education concepts in an interactive way.
</t>
    </r>
    <r>
      <rPr>
        <b/>
        <sz val="12"/>
        <color theme="1"/>
        <rFont val="Trebuchet MS"/>
        <family val="2"/>
      </rPr>
      <t>Intended audience:</t>
    </r>
    <r>
      <rPr>
        <sz val="11"/>
        <color theme="1"/>
        <rFont val="Trebuchet MS"/>
        <family val="2"/>
      </rPr>
      <t xml:space="preserve">
First-year college students, and high school juniors and seniors
</t>
    </r>
    <r>
      <rPr>
        <b/>
        <sz val="12"/>
        <color theme="1"/>
        <rFont val="Trebuchet MS"/>
        <family val="2"/>
      </rPr>
      <t>Ideal time to complete:</t>
    </r>
    <r>
      <rPr>
        <sz val="11"/>
        <color theme="1"/>
        <rFont val="Trebuchet MS"/>
        <family val="2"/>
      </rPr>
      <t xml:space="preserve">
45 minutes to 1 hour
</t>
    </r>
    <r>
      <rPr>
        <b/>
        <sz val="11"/>
        <color theme="1"/>
        <rFont val="Trebuchet MS"/>
        <family val="2"/>
      </rPr>
      <t>Experience needed:</t>
    </r>
    <r>
      <rPr>
        <sz val="11"/>
        <color theme="1"/>
        <rFont val="Trebuchet MS"/>
        <family val="2"/>
      </rPr>
      <t xml:space="preserve">
No experience is necessary. Simple instructions are found by clicking on each category tab. Volunteers should read assigned category instructions prior to the start of the event.
</t>
    </r>
    <r>
      <rPr>
        <b/>
        <sz val="11"/>
        <color theme="1"/>
        <rFont val="Trebuchet MS"/>
        <family val="2"/>
      </rPr>
      <t>Ideal ways to incorporate on campus:</t>
    </r>
    <r>
      <rPr>
        <sz val="11"/>
        <color theme="1"/>
        <rFont val="Trebuchet MS"/>
        <family val="2"/>
      </rPr>
      <t xml:space="preserve">
• Part of new student orientation
• Activity for National Financial Literacy Month (April)
• Personal finance class activity</t>
    </r>
  </si>
  <si>
    <t>Spouse's Monthly Income (after Taxes)</t>
  </si>
  <si>
    <t>Return to Scenario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</si>
</sst>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&quot;$&quot;* #,##0_);_(&quot;$&quot;* \(#,##0\);_(&quot;$&quot;* &quot;-&quot;??_);_(@_)"/>
    <numFmt numFmtId="166" formatCode="&quot;$&quot;#,##0.00"/>
    <numFmt numFmtId="167" formatCode="_(* #,##0_);_(* \(#,##0\);_(* &quot;-&quot;??_);_(@_)"/>
    <numFmt numFmtId="168" formatCode="[$-409]mmmm\ d\,\ yyyy;@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6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theme="0"/>
      <name val="Calibri"/>
      <family val="2"/>
      <scheme val="minor"/>
    </font>
    <font>
      <b/>
      <sz val="16"/>
      <color theme="0"/>
      <name val="Trebuchet MS"/>
      <family val="2"/>
    </font>
    <font>
      <sz val="16"/>
      <color theme="1"/>
      <name val="Trebuchet MS"/>
      <family val="2"/>
    </font>
    <font>
      <sz val="10"/>
      <color theme="1"/>
      <name val="Trebuchet MS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rebuchet MS"/>
      <family val="2"/>
    </font>
    <font>
      <b/>
      <sz val="10"/>
      <color theme="1"/>
      <name val="Trebuchet MS"/>
      <family val="2"/>
    </font>
    <font>
      <b/>
      <sz val="20"/>
      <color theme="1"/>
      <name val="Trebuchet MS"/>
      <family val="2"/>
    </font>
    <font>
      <b/>
      <sz val="11"/>
      <color theme="4" tint="-0.249977111117893"/>
      <name val="Trebuchet MS"/>
      <family val="2"/>
    </font>
    <font>
      <b/>
      <sz val="14"/>
      <color theme="1"/>
      <name val="Trebuchet MS"/>
      <family val="2"/>
    </font>
    <font>
      <b/>
      <sz val="14"/>
      <color theme="0"/>
      <name val="Trebuchet MS"/>
      <family val="2"/>
    </font>
    <font>
      <b/>
      <sz val="22"/>
      <color theme="0"/>
      <name val="Trebuchet MS"/>
      <family val="2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Trebuchet MS"/>
      <family val="2"/>
    </font>
    <font>
      <sz val="12"/>
      <color theme="1"/>
      <name val="Trebuchet MS"/>
      <family val="2"/>
    </font>
    <font>
      <sz val="11"/>
      <color theme="0"/>
      <name val="Trebuchet MS"/>
      <family val="2"/>
    </font>
    <font>
      <b/>
      <sz val="16"/>
      <color rgb="FFFF0000"/>
      <name val="Trebuchet MS"/>
      <family val="2"/>
    </font>
    <font>
      <b/>
      <sz val="12"/>
      <name val="Trebuchet MS"/>
      <family val="2"/>
    </font>
    <font>
      <sz val="11"/>
      <color rgb="FF222222"/>
      <name val="Open Sans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6"/>
      <color rgb="FFD60000"/>
      <name val="Trebuchet MS"/>
      <family val="2"/>
    </font>
    <font>
      <sz val="11"/>
      <name val="Trebuchet MS"/>
      <family val="2"/>
    </font>
  </fonts>
  <fills count="2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F6D44C"/>
        <bgColor indexed="64"/>
      </patternFill>
    </fill>
    <fill>
      <patternFill patternType="solid">
        <fgColor rgb="FFE0F0EC"/>
        <bgColor indexed="64"/>
      </patternFill>
    </fill>
    <fill>
      <patternFill patternType="solid">
        <fgColor rgb="FFEB9E84"/>
        <bgColor indexed="64"/>
      </patternFill>
    </fill>
    <fill>
      <patternFill patternType="solid">
        <fgColor rgb="FFCB181E"/>
        <bgColor indexed="64"/>
      </patternFill>
    </fill>
    <fill>
      <patternFill patternType="solid">
        <fgColor rgb="FF219618"/>
        <bgColor indexed="64"/>
      </patternFill>
    </fill>
    <fill>
      <patternFill patternType="solid">
        <fgColor rgb="FFBDDEA6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E8B003"/>
        <bgColor indexed="64"/>
      </patternFill>
    </fill>
    <fill>
      <patternFill patternType="solid">
        <fgColor rgb="FFFFE57B"/>
        <bgColor indexed="64"/>
      </patternFill>
    </fill>
    <fill>
      <patternFill patternType="solid">
        <fgColor rgb="FF69BE28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262626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1" tint="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</borders>
  <cellStyleXfs count="6">
    <xf numFmtId="0" fontId="0" fillId="0" borderId="0"/>
    <xf numFmtId="0" fontId="8" fillId="0" borderId="0" applyNumberForma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19" borderId="0" applyNumberFormat="0" applyBorder="0" applyAlignment="0" applyProtection="0"/>
    <xf numFmtId="0" fontId="27" fillId="20" borderId="0" applyNumberFormat="0" applyBorder="0" applyAlignment="0" applyProtection="0"/>
  </cellStyleXfs>
  <cellXfs count="131">
    <xf numFmtId="0" fontId="0" fillId="0" borderId="0" xfId="0"/>
    <xf numFmtId="0" fontId="1" fillId="0" borderId="0" xfId="0" applyFont="1"/>
    <xf numFmtId="0" fontId="6" fillId="0" borderId="0" xfId="0" applyFont="1"/>
    <xf numFmtId="0" fontId="7" fillId="0" borderId="0" xfId="0" applyFont="1"/>
    <xf numFmtId="0" fontId="7" fillId="5" borderId="7" xfId="0" applyFont="1" applyFill="1" applyBorder="1" applyAlignment="1">
      <alignment wrapText="1"/>
    </xf>
    <xf numFmtId="0" fontId="7" fillId="5" borderId="8" xfId="0" applyFont="1" applyFill="1" applyBorder="1" applyAlignment="1">
      <alignment wrapText="1"/>
    </xf>
    <xf numFmtId="0" fontId="7" fillId="5" borderId="7" xfId="0" applyFont="1" applyFill="1" applyBorder="1"/>
    <xf numFmtId="0" fontId="7" fillId="5" borderId="8" xfId="0" applyFont="1" applyFill="1" applyBorder="1"/>
    <xf numFmtId="0" fontId="7" fillId="5" borderId="4" xfId="0" applyFont="1" applyFill="1" applyBorder="1"/>
    <xf numFmtId="0" fontId="7" fillId="5" borderId="5" xfId="0" applyFont="1" applyFill="1" applyBorder="1"/>
    <xf numFmtId="0" fontId="7" fillId="5" borderId="12" xfId="0" applyFont="1" applyFill="1" applyBorder="1" applyAlignment="1">
      <alignment wrapText="1"/>
    </xf>
    <xf numFmtId="0" fontId="7" fillId="5" borderId="12" xfId="0" applyFont="1" applyFill="1" applyBorder="1"/>
    <xf numFmtId="0" fontId="7" fillId="2" borderId="7" xfId="0" applyFont="1" applyFill="1" applyBorder="1" applyAlignment="1">
      <alignment wrapText="1"/>
    </xf>
    <xf numFmtId="0" fontId="7" fillId="2" borderId="8" xfId="0" applyFont="1" applyFill="1" applyBorder="1" applyAlignment="1">
      <alignment wrapText="1"/>
    </xf>
    <xf numFmtId="0" fontId="7" fillId="2" borderId="7" xfId="0" applyFont="1" applyFill="1" applyBorder="1"/>
    <xf numFmtId="0" fontId="7" fillId="2" borderId="8" xfId="0" applyFont="1" applyFill="1" applyBorder="1"/>
    <xf numFmtId="0" fontId="7" fillId="2" borderId="4" xfId="0" applyFont="1" applyFill="1" applyBorder="1"/>
    <xf numFmtId="0" fontId="7" fillId="2" borderId="5" xfId="0" applyFont="1" applyFill="1" applyBorder="1"/>
    <xf numFmtId="0" fontId="7" fillId="5" borderId="16" xfId="0" applyFont="1" applyFill="1" applyBorder="1"/>
    <xf numFmtId="0" fontId="7" fillId="5" borderId="1" xfId="0" applyFont="1" applyFill="1" applyBorder="1" applyAlignment="1">
      <alignment wrapText="1"/>
    </xf>
    <xf numFmtId="0" fontId="7" fillId="5" borderId="1" xfId="0" applyFont="1" applyFill="1" applyBorder="1"/>
    <xf numFmtId="0" fontId="7" fillId="5" borderId="15" xfId="0" applyFont="1" applyFill="1" applyBorder="1"/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/>
    <xf numFmtId="0" fontId="7" fillId="2" borderId="15" xfId="0" applyFont="1" applyFill="1" applyBorder="1"/>
    <xf numFmtId="0" fontId="9" fillId="0" borderId="0" xfId="0" applyFont="1"/>
    <xf numFmtId="0" fontId="7" fillId="2" borderId="10" xfId="0" applyFont="1" applyFill="1" applyBorder="1"/>
    <xf numFmtId="0" fontId="7" fillId="5" borderId="9" xfId="0" applyFont="1" applyFill="1" applyBorder="1" applyAlignment="1">
      <alignment wrapText="1"/>
    </xf>
    <xf numFmtId="0" fontId="7" fillId="5" borderId="9" xfId="0" applyFont="1" applyFill="1" applyBorder="1"/>
    <xf numFmtId="0" fontId="7" fillId="5" borderId="17" xfId="0" applyFont="1" applyFill="1" applyBorder="1"/>
    <xf numFmtId="0" fontId="7" fillId="2" borderId="9" xfId="0" applyFont="1" applyFill="1" applyBorder="1" applyAlignment="1">
      <alignment wrapText="1"/>
    </xf>
    <xf numFmtId="0" fontId="7" fillId="2" borderId="9" xfId="0" applyFont="1" applyFill="1" applyBorder="1"/>
    <xf numFmtId="0" fontId="7" fillId="2" borderId="17" xfId="0" applyFont="1" applyFill="1" applyBorder="1"/>
    <xf numFmtId="3" fontId="7" fillId="2" borderId="8" xfId="0" applyNumberFormat="1" applyFont="1" applyFill="1" applyBorder="1"/>
    <xf numFmtId="0" fontId="11" fillId="2" borderId="8" xfId="0" applyFont="1" applyFill="1" applyBorder="1"/>
    <xf numFmtId="164" fontId="2" fillId="17" borderId="18" xfId="0" applyNumberFormat="1" applyFont="1" applyFill="1" applyBorder="1" applyAlignment="1">
      <alignment vertical="center"/>
    </xf>
    <xf numFmtId="6" fontId="12" fillId="9" borderId="18" xfId="0" applyNumberFormat="1" applyFont="1" applyFill="1" applyBorder="1" applyAlignment="1">
      <alignment vertical="center"/>
    </xf>
    <xf numFmtId="164" fontId="1" fillId="0" borderId="18" xfId="0" applyNumberFormat="1" applyFont="1" applyBorder="1"/>
    <xf numFmtId="164" fontId="3" fillId="0" borderId="18" xfId="0" applyNumberFormat="1" applyFont="1" applyBorder="1"/>
    <xf numFmtId="0" fontId="0" fillId="0" borderId="0" xfId="0" applyAlignment="1">
      <alignment horizontal="center"/>
    </xf>
    <xf numFmtId="165" fontId="0" fillId="0" borderId="0" xfId="2" applyNumberFormat="1" applyFont="1"/>
    <xf numFmtId="0" fontId="1" fillId="0" borderId="0" xfId="0" applyFont="1" applyAlignment="1">
      <alignment wrapText="1"/>
    </xf>
    <xf numFmtId="0" fontId="1" fillId="3" borderId="0" xfId="0" applyFont="1" applyFill="1" applyAlignment="1">
      <alignment wrapText="1"/>
    </xf>
    <xf numFmtId="164" fontId="1" fillId="7" borderId="18" xfId="0" applyNumberFormat="1" applyFont="1" applyFill="1" applyBorder="1" applyAlignment="1">
      <alignment wrapText="1"/>
    </xf>
    <xf numFmtId="0" fontId="1" fillId="14" borderId="18" xfId="0" applyFont="1" applyFill="1" applyBorder="1" applyAlignment="1">
      <alignment horizontal="center" vertical="center" wrapText="1"/>
    </xf>
    <xf numFmtId="0" fontId="13" fillId="10" borderId="18" xfId="1" applyFont="1" applyFill="1" applyBorder="1" applyAlignment="1"/>
    <xf numFmtId="0" fontId="13" fillId="10" borderId="18" xfId="1" applyFont="1" applyFill="1" applyBorder="1" applyAlignment="1">
      <alignment vertical="top"/>
    </xf>
    <xf numFmtId="0" fontId="21" fillId="0" borderId="32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left" vertical="center" wrapText="1"/>
    </xf>
    <xf numFmtId="0" fontId="22" fillId="0" borderId="0" xfId="0" applyFont="1"/>
    <xf numFmtId="164" fontId="0" fillId="0" borderId="0" xfId="2" applyNumberFormat="1" applyFont="1"/>
    <xf numFmtId="167" fontId="0" fillId="0" borderId="0" xfId="3" applyNumberFormat="1" applyFont="1"/>
    <xf numFmtId="0" fontId="1" fillId="0" borderId="0" xfId="0" applyFont="1" applyAlignment="1">
      <alignment vertical="top" wrapText="1"/>
    </xf>
    <xf numFmtId="2" fontId="25" fillId="0" borderId="0" xfId="0" applyNumberFormat="1" applyFont="1"/>
    <xf numFmtId="0" fontId="21" fillId="0" borderId="0" xfId="0" applyFont="1"/>
    <xf numFmtId="0" fontId="21" fillId="0" borderId="0" xfId="0" applyFont="1" applyAlignment="1">
      <alignment horizontal="left" indent="2"/>
    </xf>
    <xf numFmtId="166" fontId="21" fillId="0" borderId="0" xfId="0" applyNumberFormat="1" applyFont="1" applyAlignment="1">
      <alignment horizontal="left" indent="2"/>
    </xf>
    <xf numFmtId="0" fontId="11" fillId="5" borderId="8" xfId="0" applyFont="1" applyFill="1" applyBorder="1" applyAlignment="1">
      <alignment wrapText="1"/>
    </xf>
    <xf numFmtId="0" fontId="11" fillId="5" borderId="8" xfId="0" applyFont="1" applyFill="1" applyBorder="1"/>
    <xf numFmtId="0" fontId="11" fillId="2" borderId="8" xfId="0" applyFont="1" applyFill="1" applyBorder="1" applyAlignment="1">
      <alignment wrapText="1"/>
    </xf>
    <xf numFmtId="0" fontId="11" fillId="2" borderId="11" xfId="0" applyFont="1" applyFill="1" applyBorder="1"/>
    <xf numFmtId="0" fontId="11" fillId="5" borderId="12" xfId="0" applyFont="1" applyFill="1" applyBorder="1" applyAlignment="1">
      <alignment wrapText="1"/>
    </xf>
    <xf numFmtId="0" fontId="11" fillId="5" borderId="12" xfId="0" applyFont="1" applyFill="1" applyBorder="1"/>
    <xf numFmtId="3" fontId="7" fillId="5" borderId="12" xfId="0" applyNumberFormat="1" applyFont="1" applyFill="1" applyBorder="1"/>
    <xf numFmtId="3" fontId="7" fillId="5" borderId="8" xfId="0" applyNumberFormat="1" applyFont="1" applyFill="1" applyBorder="1"/>
    <xf numFmtId="164" fontId="1" fillId="7" borderId="28" xfId="0" applyNumberFormat="1" applyFont="1" applyFill="1" applyBorder="1" applyAlignment="1">
      <alignment wrapText="1"/>
    </xf>
    <xf numFmtId="0" fontId="1" fillId="8" borderId="33" xfId="0" applyFont="1" applyFill="1" applyBorder="1" applyAlignment="1">
      <alignment wrapText="1"/>
    </xf>
    <xf numFmtId="164" fontId="1" fillId="8" borderId="33" xfId="0" applyNumberFormat="1" applyFont="1" applyFill="1" applyBorder="1" applyAlignment="1">
      <alignment wrapText="1"/>
    </xf>
    <xf numFmtId="0" fontId="0" fillId="21" borderId="34" xfId="0" applyFill="1" applyBorder="1"/>
    <xf numFmtId="0" fontId="0" fillId="21" borderId="35" xfId="0" applyFill="1" applyBorder="1"/>
    <xf numFmtId="164" fontId="1" fillId="21" borderId="36" xfId="0" applyNumberFormat="1" applyFont="1" applyFill="1" applyBorder="1"/>
    <xf numFmtId="0" fontId="1" fillId="21" borderId="23" xfId="0" applyFont="1" applyFill="1" applyBorder="1"/>
    <xf numFmtId="0" fontId="1" fillId="21" borderId="22" xfId="0" applyFont="1" applyFill="1" applyBorder="1"/>
    <xf numFmtId="0" fontId="1" fillId="21" borderId="19" xfId="0" applyFont="1" applyFill="1" applyBorder="1"/>
    <xf numFmtId="0" fontId="1" fillId="21" borderId="22" xfId="0" applyFont="1" applyFill="1" applyBorder="1" applyAlignment="1">
      <alignment wrapText="1"/>
    </xf>
    <xf numFmtId="0" fontId="1" fillId="21" borderId="20" xfId="0" applyFont="1" applyFill="1" applyBorder="1" applyAlignment="1">
      <alignment wrapText="1"/>
    </xf>
    <xf numFmtId="0" fontId="1" fillId="21" borderId="21" xfId="0" applyFont="1" applyFill="1" applyBorder="1"/>
    <xf numFmtId="0" fontId="17" fillId="15" borderId="33" xfId="0" applyFont="1" applyFill="1" applyBorder="1"/>
    <xf numFmtId="0" fontId="1" fillId="11" borderId="28" xfId="0" applyFont="1" applyFill="1" applyBorder="1" applyAlignment="1">
      <alignment horizontal="center" vertical="center" wrapText="1"/>
    </xf>
    <xf numFmtId="164" fontId="1" fillId="8" borderId="28" xfId="0" applyNumberFormat="1" applyFont="1" applyFill="1" applyBorder="1" applyAlignment="1">
      <alignment wrapText="1"/>
    </xf>
    <xf numFmtId="0" fontId="15" fillId="12" borderId="25" xfId="0" applyFont="1" applyFill="1" applyBorder="1" applyAlignment="1">
      <alignment horizontal="center" vertical="center" wrapText="1"/>
    </xf>
    <xf numFmtId="0" fontId="15" fillId="13" borderId="40" xfId="0" applyFont="1" applyFill="1" applyBorder="1" applyAlignment="1">
      <alignment horizontal="center" vertical="center" wrapText="1"/>
    </xf>
    <xf numFmtId="0" fontId="14" fillId="16" borderId="40" xfId="0" applyFont="1" applyFill="1" applyBorder="1" applyAlignment="1">
      <alignment horizontal="right" vertical="center"/>
    </xf>
    <xf numFmtId="6" fontId="20" fillId="15" borderId="33" xfId="0" applyNumberFormat="1" applyFont="1" applyFill="1" applyBorder="1"/>
    <xf numFmtId="164" fontId="29" fillId="0" borderId="18" xfId="0" applyNumberFormat="1" applyFont="1" applyBorder="1" applyAlignment="1" applyProtection="1">
      <alignment wrapText="1"/>
      <protection locked="0"/>
    </xf>
    <xf numFmtId="0" fontId="1" fillId="0" borderId="18" xfId="1" applyFont="1" applyFill="1" applyBorder="1" applyAlignment="1">
      <alignment horizontal="left" indent="1"/>
    </xf>
    <xf numFmtId="164" fontId="1" fillId="0" borderId="18" xfId="0" applyNumberFormat="1" applyFont="1" applyBorder="1" applyAlignment="1" applyProtection="1">
      <alignment wrapText="1"/>
      <protection locked="0"/>
    </xf>
    <xf numFmtId="164" fontId="1" fillId="0" borderId="18" xfId="2" applyNumberFormat="1" applyFont="1" applyBorder="1"/>
    <xf numFmtId="164" fontId="1" fillId="0" borderId="33" xfId="2" applyNumberFormat="1" applyFont="1" applyFill="1" applyBorder="1" applyAlignment="1">
      <alignment horizontal="right" wrapText="1"/>
    </xf>
    <xf numFmtId="6" fontId="7" fillId="2" borderId="8" xfId="0" applyNumberFormat="1" applyFont="1" applyFill="1" applyBorder="1"/>
    <xf numFmtId="0" fontId="8" fillId="0" borderId="0" xfId="1" applyBorder="1"/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168" fontId="12" fillId="0" borderId="0" xfId="0" applyNumberFormat="1" applyFont="1" applyAlignment="1">
      <alignment horizontal="center" vertical="center" wrapText="1"/>
    </xf>
    <xf numFmtId="0" fontId="1" fillId="21" borderId="29" xfId="0" applyFont="1" applyFill="1" applyBorder="1" applyAlignment="1">
      <alignment horizontal="center"/>
    </xf>
    <xf numFmtId="0" fontId="1" fillId="21" borderId="0" xfId="0" applyFont="1" applyFill="1" applyAlignment="1">
      <alignment horizontal="center"/>
    </xf>
    <xf numFmtId="0" fontId="1" fillId="21" borderId="30" xfId="0" applyFont="1" applyFill="1" applyBorder="1" applyAlignment="1">
      <alignment horizontal="center"/>
    </xf>
    <xf numFmtId="0" fontId="1" fillId="21" borderId="31" xfId="0" applyFont="1" applyFill="1" applyBorder="1" applyAlignment="1">
      <alignment horizontal="center"/>
    </xf>
    <xf numFmtId="0" fontId="2" fillId="9" borderId="26" xfId="0" applyFont="1" applyFill="1" applyBorder="1" applyAlignment="1">
      <alignment horizontal="center" vertical="center" wrapText="1"/>
    </xf>
    <xf numFmtId="0" fontId="2" fillId="9" borderId="27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16" fillId="21" borderId="37" xfId="0" applyFont="1" applyFill="1" applyBorder="1" applyAlignment="1">
      <alignment horizontal="left"/>
    </xf>
    <xf numFmtId="0" fontId="16" fillId="21" borderId="38" xfId="0" applyFont="1" applyFill="1" applyBorder="1" applyAlignment="1">
      <alignment horizontal="left"/>
    </xf>
    <xf numFmtId="0" fontId="5" fillId="15" borderId="33" xfId="0" applyFont="1" applyFill="1" applyBorder="1" applyAlignment="1">
      <alignment horizontal="center"/>
    </xf>
    <xf numFmtId="0" fontId="5" fillId="21" borderId="33" xfId="0" applyFont="1" applyFill="1" applyBorder="1" applyAlignment="1">
      <alignment horizontal="center" vertical="center"/>
    </xf>
    <xf numFmtId="0" fontId="5" fillId="21" borderId="12" xfId="0" applyFont="1" applyFill="1" applyBorder="1" applyAlignment="1">
      <alignment horizontal="center" vertical="center"/>
    </xf>
    <xf numFmtId="0" fontId="1" fillId="21" borderId="33" xfId="0" applyFont="1" applyFill="1" applyBorder="1" applyAlignment="1">
      <alignment horizontal="center"/>
    </xf>
    <xf numFmtId="0" fontId="3" fillId="10" borderId="24" xfId="0" applyFont="1" applyFill="1" applyBorder="1" applyAlignment="1">
      <alignment horizontal="center"/>
    </xf>
    <xf numFmtId="0" fontId="3" fillId="10" borderId="39" xfId="0" applyFont="1" applyFill="1" applyBorder="1" applyAlignment="1">
      <alignment horizontal="center"/>
    </xf>
    <xf numFmtId="0" fontId="3" fillId="10" borderId="26" xfId="0" applyFont="1" applyFill="1" applyBorder="1" applyAlignment="1">
      <alignment horizontal="center"/>
    </xf>
    <xf numFmtId="0" fontId="3" fillId="10" borderId="27" xfId="0" applyFont="1" applyFill="1" applyBorder="1" applyAlignment="1">
      <alignment horizontal="center"/>
    </xf>
    <xf numFmtId="0" fontId="3" fillId="10" borderId="26" xfId="0" applyFont="1" applyFill="1" applyBorder="1" applyAlignment="1">
      <alignment horizontal="center" wrapText="1"/>
    </xf>
    <xf numFmtId="0" fontId="3" fillId="10" borderId="27" xfId="0" applyFont="1" applyFill="1" applyBorder="1" applyAlignment="1">
      <alignment horizontal="center" wrapText="1"/>
    </xf>
    <xf numFmtId="0" fontId="5" fillId="4" borderId="13" xfId="0" applyFont="1" applyFill="1" applyBorder="1" applyAlignment="1">
      <alignment wrapText="1"/>
    </xf>
    <xf numFmtId="0" fontId="4" fillId="4" borderId="14" xfId="0" applyFont="1" applyFill="1" applyBorder="1" applyAlignment="1">
      <alignment wrapText="1"/>
    </xf>
    <xf numFmtId="0" fontId="26" fillId="19" borderId="13" xfId="4" applyBorder="1" applyAlignment="1">
      <alignment wrapText="1"/>
    </xf>
    <xf numFmtId="0" fontId="26" fillId="19" borderId="14" xfId="4" applyBorder="1" applyAlignment="1">
      <alignment wrapText="1"/>
    </xf>
    <xf numFmtId="0" fontId="26" fillId="19" borderId="2" xfId="4" applyBorder="1" applyAlignment="1">
      <alignment wrapText="1"/>
    </xf>
    <xf numFmtId="0" fontId="26" fillId="19" borderId="3" xfId="4" applyBorder="1" applyAlignment="1">
      <alignment wrapText="1"/>
    </xf>
    <xf numFmtId="0" fontId="5" fillId="4" borderId="6" xfId="0" applyFont="1" applyFill="1" applyBorder="1" applyAlignment="1">
      <alignment wrapText="1"/>
    </xf>
    <xf numFmtId="0" fontId="26" fillId="19" borderId="6" xfId="4" applyBorder="1" applyAlignment="1">
      <alignment wrapText="1"/>
    </xf>
    <xf numFmtId="0" fontId="5" fillId="6" borderId="2" xfId="0" applyFont="1" applyFill="1" applyBorder="1" applyAlignment="1">
      <alignment wrapText="1"/>
    </xf>
    <xf numFmtId="0" fontId="4" fillId="6" borderId="3" xfId="0" applyFont="1" applyFill="1" applyBorder="1" applyAlignment="1">
      <alignment wrapText="1"/>
    </xf>
    <xf numFmtId="0" fontId="5" fillId="6" borderId="13" xfId="0" applyFont="1" applyFill="1" applyBorder="1" applyAlignment="1">
      <alignment wrapText="1"/>
    </xf>
    <xf numFmtId="0" fontId="4" fillId="6" borderId="14" xfId="0" applyFont="1" applyFill="1" applyBorder="1" applyAlignment="1">
      <alignment wrapText="1"/>
    </xf>
    <xf numFmtId="0" fontId="5" fillId="6" borderId="6" xfId="0" applyFont="1" applyFill="1" applyBorder="1" applyAlignment="1">
      <alignment wrapText="1"/>
    </xf>
    <xf numFmtId="0" fontId="27" fillId="20" borderId="13" xfId="5" applyBorder="1" applyAlignment="1">
      <alignment wrapText="1"/>
    </xf>
    <xf numFmtId="0" fontId="27" fillId="20" borderId="6" xfId="5" applyBorder="1" applyAlignment="1">
      <alignment wrapText="1"/>
    </xf>
    <xf numFmtId="0" fontId="26" fillId="19" borderId="13" xfId="4" applyBorder="1" applyAlignment="1">
      <alignment horizontal="center" wrapText="1"/>
    </xf>
    <xf numFmtId="0" fontId="26" fillId="19" borderId="14" xfId="4" applyBorder="1" applyAlignment="1">
      <alignment horizontal="center" wrapText="1"/>
    </xf>
    <xf numFmtId="0" fontId="18" fillId="18" borderId="0" xfId="1" applyFont="1" applyFill="1" applyAlignment="1">
      <alignment horizontal="center"/>
    </xf>
  </cellXfs>
  <cellStyles count="6">
    <cellStyle name="Comma" xfId="3" builtinId="3"/>
    <cellStyle name="Currency" xfId="2" builtinId="4"/>
    <cellStyle name="Good" xfId="4" builtinId="26"/>
    <cellStyle name="Hyperlink" xfId="1" builtinId="8"/>
    <cellStyle name="Neutral" xfId="5" builtinId="28"/>
    <cellStyle name="Normal" xfId="0" builtinId="0"/>
  </cellStyles>
  <dxfs count="25">
    <dxf>
      <font>
        <color rgb="FF9C0006"/>
      </font>
      <fill>
        <patternFill>
          <bgColor rgb="FFFFC7CE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ont>
        <color theme="7" tint="-0.499984740745262"/>
      </font>
      <fill>
        <patternFill>
          <bgColor theme="7" tint="0.79998168889431442"/>
        </patternFill>
      </fill>
    </dxf>
    <dxf>
      <fill>
        <patternFill>
          <bgColor theme="9"/>
        </patternFill>
      </fill>
    </dxf>
  </dxfs>
  <tableStyles count="1" defaultTableStyle="TableStyleMedium2" defaultPivotStyle="PivotStyleLight16">
    <tableStyle name="Invisible" pivot="0" table="0" count="0" xr9:uid="{D461F5E8-B740-465A-8F8C-2FC25436D8DE}"/>
  </tableStyles>
  <colors>
    <mruColors>
      <color rgb="FF262626"/>
      <color rgb="FF404040"/>
      <color rgb="FFFFE7E7"/>
      <color rgb="FFD60000"/>
      <color rgb="FF474747"/>
      <color rgb="FFCB181E"/>
      <color rgb="FF69BE28"/>
      <color rgb="FFFFF9E7"/>
      <color rgb="FFFFE57B"/>
      <color rgb="FFF6D4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11</xdr:col>
      <xdr:colOff>560293</xdr:colOff>
      <xdr:row>20</xdr:row>
      <xdr:rowOff>30736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" y="0"/>
          <a:ext cx="10315575" cy="38407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25400</xdr:colOff>
      <xdr:row>18</xdr:row>
      <xdr:rowOff>134938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38316"/>
        <a:stretch/>
      </xdr:blipFill>
      <xdr:spPr>
        <a:xfrm>
          <a:off x="0" y="0"/>
          <a:ext cx="7073900" cy="35798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12</xdr:col>
      <xdr:colOff>0</xdr:colOff>
      <xdr:row>17</xdr:row>
      <xdr:rowOff>74084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8655"/>
        <a:stretch/>
      </xdr:blipFill>
      <xdr:spPr>
        <a:xfrm>
          <a:off x="0" y="2"/>
          <a:ext cx="7106708" cy="33125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0</xdr:colOff>
      <xdr:row>20</xdr:row>
      <xdr:rowOff>137583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37400"/>
        <a:stretch/>
      </xdr:blipFill>
      <xdr:spPr>
        <a:xfrm>
          <a:off x="0" y="1"/>
          <a:ext cx="7112000" cy="39475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2934</xdr:colOff>
      <xdr:row>15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1213"/>
        <a:stretch/>
      </xdr:blipFill>
      <xdr:spPr>
        <a:xfrm>
          <a:off x="0" y="0"/>
          <a:ext cx="7114934" cy="30162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25400</xdr:colOff>
      <xdr:row>13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3526"/>
        <a:stretch/>
      </xdr:blipFill>
      <xdr:spPr>
        <a:xfrm>
          <a:off x="0" y="0"/>
          <a:ext cx="7137400" cy="2603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1058</xdr:colOff>
      <xdr:row>11</xdr:row>
      <xdr:rowOff>169333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64411"/>
        <a:stretch/>
      </xdr:blipFill>
      <xdr:spPr>
        <a:xfrm>
          <a:off x="0" y="0"/>
          <a:ext cx="7113058" cy="22648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1345</xdr:colOff>
      <xdr:row>14</xdr:row>
      <xdr:rowOff>21167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6536"/>
        <a:stretch/>
      </xdr:blipFill>
      <xdr:spPr>
        <a:xfrm>
          <a:off x="0" y="0"/>
          <a:ext cx="7108053" cy="26881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12700</xdr:colOff>
      <xdr:row>17</xdr:row>
      <xdr:rowOff>52917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9518"/>
        <a:stretch/>
      </xdr:blipFill>
      <xdr:spPr>
        <a:xfrm>
          <a:off x="0" y="0"/>
          <a:ext cx="7145867" cy="329141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3175</xdr:colOff>
      <xdr:row>17</xdr:row>
      <xdr:rowOff>10583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35192"/>
        <a:stretch/>
      </xdr:blipFill>
      <xdr:spPr>
        <a:xfrm>
          <a:off x="0" y="0"/>
          <a:ext cx="7109883" cy="32490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1814</xdr:colOff>
      <xdr:row>14</xdr:row>
      <xdr:rowOff>74083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2291"/>
        <a:stretch/>
      </xdr:blipFill>
      <xdr:spPr>
        <a:xfrm>
          <a:off x="0" y="0"/>
          <a:ext cx="7108522" cy="2741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168090</xdr:colOff>
      <xdr:row>0</xdr:row>
      <xdr:rowOff>89648</xdr:rowOff>
    </xdr:from>
    <xdr:to>
      <xdr:col>0</xdr:col>
      <xdr:colOff>3475684</xdr:colOff>
      <xdr:row>10</xdr:row>
      <xdr:rowOff>151790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90" y="89648"/>
          <a:ext cx="3307594" cy="2666999"/>
        </a:xfrm>
        <a:prstGeom prst="rect">
          <a:avLst/>
        </a:prstGeom>
      </xdr:spPr>
    </xdr:pic>
    <xdr:clientData/>
  </xdr:twoCellAnchor>
  <xdr:twoCellAnchor>
    <xdr:from>
      <xdr:col>0</xdr:col>
      <xdr:colOff>170676</xdr:colOff>
      <xdr:row>3</xdr:row>
      <xdr:rowOff>234461</xdr:rowOff>
    </xdr:from>
    <xdr:to>
      <xdr:col>0</xdr:col>
      <xdr:colOff>3475117</xdr:colOff>
      <xdr:row>6</xdr:row>
      <xdr:rowOff>73269</xdr:rowOff>
    </xdr:to>
    <xdr:sp macro="" textlink="$G$2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0676" y="1186961"/>
          <a:ext cx="3304441" cy="7240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EF51498E-8D2A-4963-A6F7-1D77BDB92A56}" type="TxLink">
            <a:rPr lang="en-US" sz="4000" b="1" i="0" u="none" strike="noStrike" spc="-300" baseline="0">
              <a:solidFill>
                <a:srgbClr val="474747"/>
              </a:solidFill>
              <a:latin typeface="Trebuchet MS"/>
            </a:rPr>
            <a:pPr algn="ctr"/>
            <a:t>$46,950 </a:t>
          </a:fld>
          <a:endParaRPr lang="en-US" sz="4000" spc="-300" baseline="0">
            <a:solidFill>
              <a:srgbClr val="474747"/>
            </a:solidFill>
          </a:endParaRPr>
        </a:p>
      </xdr:txBody>
    </xdr:sp>
    <xdr:clientData/>
  </xdr:twoCellAnchor>
  <xdr:twoCellAnchor>
    <xdr:from>
      <xdr:col>0</xdr:col>
      <xdr:colOff>170675</xdr:colOff>
      <xdr:row>2</xdr:row>
      <xdr:rowOff>80595</xdr:rowOff>
    </xdr:from>
    <xdr:to>
      <xdr:col>0</xdr:col>
      <xdr:colOff>3475116</xdr:colOff>
      <xdr:row>3</xdr:row>
      <xdr:rowOff>337038</xdr:rowOff>
    </xdr:to>
    <xdr:sp macro="" textlink="$B$2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70675" y="551242"/>
          <a:ext cx="3304441" cy="7382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92A249E-3727-4D0C-A28E-7280F8683591}" type="TxLink">
            <a:rPr lang="en-US" sz="1800" b="0" i="0" u="none" strike="noStrike" kern="800" spc="-70" baseline="0">
              <a:solidFill>
                <a:srgbClr val="474747"/>
              </a:solidFill>
              <a:latin typeface="Trebuchet MS" panose="020B0603020202020204" pitchFamily="34" charset="0"/>
            </a:rPr>
            <a:pPr algn="ctr"/>
            <a:t>Actor/Actress</a:t>
          </a:fld>
          <a:endParaRPr lang="en-US" sz="3200" b="0" kern="800" spc="-70" baseline="0">
            <a:solidFill>
              <a:srgbClr val="474747"/>
            </a:solidFill>
            <a:latin typeface="Trebuchet MS" panose="020B0603020202020204" pitchFamily="34" charset="0"/>
          </a:endParaRPr>
        </a:p>
      </xdr:txBody>
    </xdr:sp>
    <xdr:clientData/>
  </xdr:twoCellAnchor>
  <xdr:twoCellAnchor>
    <xdr:from>
      <xdr:col>0</xdr:col>
      <xdr:colOff>507714</xdr:colOff>
      <xdr:row>6</xdr:row>
      <xdr:rowOff>159725</xdr:rowOff>
    </xdr:from>
    <xdr:to>
      <xdr:col>0</xdr:col>
      <xdr:colOff>1929137</xdr:colOff>
      <xdr:row>10</xdr:row>
      <xdr:rowOff>93784</xdr:rowOff>
    </xdr:to>
    <xdr:sp macro="" textlink="A2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07714" y="1997490"/>
          <a:ext cx="1421423" cy="718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76144F4-CD85-4252-9A1E-17C3B380F551}" type="TxLink">
            <a:rPr lang="en-US" sz="1600" b="0" i="0" u="none" strike="noStrike" kern="800" spc="-70" baseline="0">
              <a:solidFill>
                <a:srgbClr val="474747"/>
              </a:solidFill>
              <a:latin typeface="Trebuchet MS"/>
            </a:rPr>
            <a:pPr algn="ctr"/>
            <a:t>Married</a:t>
          </a:fld>
          <a:endParaRPr lang="en-US" sz="4400" b="0" kern="800" spc="-70" baseline="0">
            <a:solidFill>
              <a:srgbClr val="474747"/>
            </a:solidFill>
            <a:latin typeface="Trebuchet MS" panose="020B0603020202020204" pitchFamily="34" charset="0"/>
          </a:endParaRPr>
        </a:p>
      </xdr:txBody>
    </xdr:sp>
    <xdr:clientData/>
  </xdr:twoCellAnchor>
  <xdr:twoCellAnchor>
    <xdr:from>
      <xdr:col>0</xdr:col>
      <xdr:colOff>1927672</xdr:colOff>
      <xdr:row>6</xdr:row>
      <xdr:rowOff>165586</xdr:rowOff>
    </xdr:from>
    <xdr:to>
      <xdr:col>0</xdr:col>
      <xdr:colOff>3349095</xdr:colOff>
      <xdr:row>10</xdr:row>
      <xdr:rowOff>99645</xdr:rowOff>
    </xdr:to>
    <xdr:sp macro="" textlink="A3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927672" y="2003351"/>
          <a:ext cx="1421423" cy="7184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CD4A8B-114F-4A6E-A903-907AF822FDEC}" type="TxLink">
            <a:rPr lang="en-US" sz="1600" b="0" i="0" u="none" strike="noStrike" kern="800" spc="-70" baseline="0">
              <a:solidFill>
                <a:srgbClr val="474747"/>
              </a:solidFill>
              <a:latin typeface="Trebuchet MS"/>
            </a:rPr>
            <a:pPr algn="ctr"/>
            <a:t>2 Kids</a:t>
          </a:fld>
          <a:endParaRPr lang="en-US" sz="1600" b="0" kern="800" spc="-70" baseline="0">
            <a:solidFill>
              <a:srgbClr val="474747"/>
            </a:solidFill>
            <a:latin typeface="Trebuchet MS" panose="020B0603020202020204" pitchFamily="34" charset="0"/>
          </a:endParaRPr>
        </a:p>
      </xdr:txBody>
    </xdr:sp>
    <xdr:clientData/>
  </xdr:twoCellAnchor>
  <xdr:twoCellAnchor editAs="oneCell">
    <xdr:from>
      <xdr:col>0</xdr:col>
      <xdr:colOff>125340</xdr:colOff>
      <xdr:row>10</xdr:row>
      <xdr:rowOff>161193</xdr:rowOff>
    </xdr:from>
    <xdr:to>
      <xdr:col>0</xdr:col>
      <xdr:colOff>3487482</xdr:colOff>
      <xdr:row>12</xdr:row>
      <xdr:rowOff>174142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918"/>
        <a:stretch/>
      </xdr:blipFill>
      <xdr:spPr>
        <a:xfrm>
          <a:off x="125340" y="2783369"/>
          <a:ext cx="3362142" cy="4265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3028</xdr:colOff>
      <xdr:row>18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39543"/>
        <a:stretch/>
      </xdr:blipFill>
      <xdr:spPr>
        <a:xfrm>
          <a:off x="0" y="0"/>
          <a:ext cx="7109736" cy="35242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99786</xdr:colOff>
      <xdr:row>0</xdr:row>
      <xdr:rowOff>90715</xdr:rowOff>
    </xdr:from>
    <xdr:to>
      <xdr:col>5</xdr:col>
      <xdr:colOff>544286</xdr:colOff>
      <xdr:row>33</xdr:row>
      <xdr:rowOff>141515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52" b="1452"/>
        <a:stretch/>
      </xdr:blipFill>
      <xdr:spPr>
        <a:xfrm>
          <a:off x="99786" y="90715"/>
          <a:ext cx="3800929" cy="6337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11</xdr:row>
      <xdr:rowOff>137583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61775"/>
        <a:stretch/>
      </xdr:blipFill>
      <xdr:spPr>
        <a:xfrm>
          <a:off x="0" y="0"/>
          <a:ext cx="4736042" cy="22330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3175</xdr:colOff>
      <xdr:row>15</xdr:row>
      <xdr:rowOff>74083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4226"/>
        <a:stretch/>
      </xdr:blipFill>
      <xdr:spPr>
        <a:xfrm>
          <a:off x="0" y="0"/>
          <a:ext cx="7109883" cy="293158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2</xdr:row>
      <xdr:rowOff>139700</xdr:rowOff>
    </xdr:from>
    <xdr:to>
      <xdr:col>11</xdr:col>
      <xdr:colOff>495300</xdr:colOff>
      <xdr:row>35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463" r="-235"/>
        <a:stretch/>
      </xdr:blipFill>
      <xdr:spPr>
        <a:xfrm>
          <a:off x="127000" y="520700"/>
          <a:ext cx="7752443" cy="628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144505</xdr:colOff>
      <xdr:row>0</xdr:row>
      <xdr:rowOff>28575</xdr:rowOff>
    </xdr:from>
    <xdr:to>
      <xdr:col>12</xdr:col>
      <xdr:colOff>453</xdr:colOff>
      <xdr:row>17</xdr:row>
      <xdr:rowOff>157370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505" y="28575"/>
          <a:ext cx="6912040" cy="3367295"/>
        </a:xfrm>
        <a:prstGeom prst="rect">
          <a:avLst/>
        </a:prstGeom>
      </xdr:spPr>
    </xdr:pic>
    <xdr:clientData/>
  </xdr:twoCellAnchor>
  <xdr:twoCellAnchor>
    <xdr:from>
      <xdr:col>4</xdr:col>
      <xdr:colOff>600075</xdr:colOff>
      <xdr:row>29</xdr:row>
      <xdr:rowOff>171451</xdr:rowOff>
    </xdr:from>
    <xdr:to>
      <xdr:col>5</xdr:col>
      <xdr:colOff>495300</xdr:colOff>
      <xdr:row>32</xdr:row>
      <xdr:rowOff>38101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3038475" y="5695951"/>
          <a:ext cx="504825" cy="43815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163285</xdr:rowOff>
    </xdr:from>
    <xdr:to>
      <xdr:col>12</xdr:col>
      <xdr:colOff>25400</xdr:colOff>
      <xdr:row>15</xdr:row>
      <xdr:rowOff>142875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2105"/>
        <a:stretch/>
      </xdr:blipFill>
      <xdr:spPr>
        <a:xfrm>
          <a:off x="0" y="163285"/>
          <a:ext cx="7073900" cy="28370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12700</xdr:rowOff>
    </xdr:from>
    <xdr:to>
      <xdr:col>12</xdr:col>
      <xdr:colOff>55256</xdr:colOff>
      <xdr:row>15</xdr:row>
      <xdr:rowOff>55564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479" b="51454"/>
        <a:stretch/>
      </xdr:blipFill>
      <xdr:spPr>
        <a:xfrm>
          <a:off x="38100" y="12700"/>
          <a:ext cx="7065656" cy="29003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3175</xdr:colOff>
      <xdr:row>13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9725"/>
        <a:stretch/>
      </xdr:blipFill>
      <xdr:spPr>
        <a:xfrm>
          <a:off x="0" y="0"/>
          <a:ext cx="7051675" cy="2603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</xdr:rowOff>
    </xdr:from>
    <xdr:to>
      <xdr:col>12</xdr:col>
      <xdr:colOff>3175</xdr:colOff>
      <xdr:row>17</xdr:row>
      <xdr:rowOff>174626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114" b="47034"/>
        <a:stretch/>
      </xdr:blipFill>
      <xdr:spPr>
        <a:xfrm>
          <a:off x="63500" y="1"/>
          <a:ext cx="6988175" cy="342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14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-2237" b="56204"/>
        <a:stretch/>
      </xdr:blipFill>
      <xdr:spPr>
        <a:xfrm>
          <a:off x="1" y="0"/>
          <a:ext cx="7048500" cy="2730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571500</xdr:colOff>
      <xdr:row>14</xdr:row>
      <xdr:rowOff>7938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9271"/>
        <a:stretch/>
      </xdr:blipFill>
      <xdr:spPr>
        <a:xfrm>
          <a:off x="0" y="0"/>
          <a:ext cx="7032625" cy="267493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F1AE11-4ECD-41C6-B1CC-757FA33E7D50}" name="Table2" displayName="Table2" ref="A1:B301" totalsRowShown="0">
  <autoFilter ref="A1:B301" xr:uid="{F1F1AE11-4ECD-41C6-B1CC-757FA33E7D50}"/>
  <tableColumns count="2">
    <tableColumn id="1" xr3:uid="{0806D361-AC58-4DFB-B844-85E2391291B8}" name="Number"/>
    <tableColumn id="2" xr3:uid="{455A8B89-CE2C-457C-BBBC-FF75A177D788}" name="Order">
      <calculatedColumnFormula>RAND()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040DB-3E71-47B1-9BE4-0E74D8CC3C54}">
  <sheetPr codeName="Sheet28"/>
  <dimension ref="A21:Q43"/>
  <sheetViews>
    <sheetView topLeftCell="A11" zoomScale="120" zoomScaleNormal="120" workbookViewId="0">
      <selection activeCell="S25" sqref="S25"/>
    </sheetView>
  </sheetViews>
  <sheetFormatPr defaultColWidth="8.85546875" defaultRowHeight="15" x14ac:dyDescent="0.25"/>
  <cols>
    <col min="9" max="9" width="33.28515625" bestFit="1" customWidth="1"/>
    <col min="11" max="11" width="30.42578125" bestFit="1" customWidth="1"/>
    <col min="15" max="15" width="12.140625" bestFit="1" customWidth="1"/>
    <col min="16" max="16" width="14.28515625" bestFit="1" customWidth="1"/>
  </cols>
  <sheetData>
    <row r="21" spans="1:17" ht="15" customHeight="1" x14ac:dyDescent="0.25">
      <c r="A21" s="91" t="s">
        <v>297</v>
      </c>
      <c r="B21" s="92"/>
      <c r="C21" s="92"/>
      <c r="D21" s="92"/>
      <c r="E21" s="92"/>
      <c r="F21" s="92"/>
      <c r="G21" s="92"/>
      <c r="H21" s="92"/>
      <c r="I21" s="91" t="s">
        <v>296</v>
      </c>
      <c r="J21" s="91"/>
      <c r="K21" s="91"/>
      <c r="L21" s="91"/>
      <c r="M21" s="52"/>
      <c r="N21" s="52"/>
      <c r="O21" s="52"/>
      <c r="P21" s="52"/>
      <c r="Q21" s="52"/>
    </row>
    <row r="22" spans="1:17" ht="15" customHeight="1" x14ac:dyDescent="0.25">
      <c r="A22" s="92"/>
      <c r="B22" s="92"/>
      <c r="C22" s="92"/>
      <c r="D22" s="92"/>
      <c r="E22" s="92"/>
      <c r="F22" s="92"/>
      <c r="G22" s="92"/>
      <c r="H22" s="92"/>
      <c r="I22" s="91"/>
      <c r="J22" s="91"/>
      <c r="K22" s="91"/>
      <c r="L22" s="91"/>
      <c r="M22" s="52"/>
      <c r="N22" s="52"/>
      <c r="O22" s="52"/>
      <c r="P22" s="52"/>
      <c r="Q22" s="52"/>
    </row>
    <row r="23" spans="1:17" ht="15" customHeight="1" x14ac:dyDescent="0.25">
      <c r="A23" s="92"/>
      <c r="B23" s="92"/>
      <c r="C23" s="92"/>
      <c r="D23" s="92"/>
      <c r="E23" s="92"/>
      <c r="F23" s="92"/>
      <c r="G23" s="92"/>
      <c r="H23" s="92"/>
      <c r="I23" s="91"/>
      <c r="J23" s="91"/>
      <c r="K23" s="91"/>
      <c r="L23" s="91"/>
      <c r="M23" s="52"/>
      <c r="N23" s="52"/>
      <c r="O23" s="52"/>
      <c r="P23" s="52"/>
      <c r="Q23" s="52"/>
    </row>
    <row r="24" spans="1:17" ht="15" customHeight="1" x14ac:dyDescent="0.25">
      <c r="A24" s="92"/>
      <c r="B24" s="92"/>
      <c r="C24" s="92"/>
      <c r="D24" s="92"/>
      <c r="E24" s="92"/>
      <c r="F24" s="92"/>
      <c r="G24" s="92"/>
      <c r="H24" s="92"/>
      <c r="I24" s="91"/>
      <c r="J24" s="91"/>
      <c r="K24" s="91"/>
      <c r="L24" s="91"/>
      <c r="M24" s="52"/>
      <c r="N24" s="52"/>
      <c r="O24" s="52"/>
      <c r="P24" s="52"/>
      <c r="Q24" s="52"/>
    </row>
    <row r="25" spans="1:17" ht="15" customHeight="1" x14ac:dyDescent="0.25">
      <c r="A25" s="92"/>
      <c r="B25" s="92"/>
      <c r="C25" s="92"/>
      <c r="D25" s="92"/>
      <c r="E25" s="92"/>
      <c r="F25" s="92"/>
      <c r="G25" s="92"/>
      <c r="H25" s="92"/>
      <c r="I25" s="91"/>
      <c r="J25" s="91"/>
      <c r="K25" s="91"/>
      <c r="L25" s="91"/>
      <c r="M25" s="52"/>
      <c r="N25" s="52"/>
      <c r="O25" s="52"/>
      <c r="P25" s="52"/>
      <c r="Q25" s="52"/>
    </row>
    <row r="26" spans="1:17" ht="15" customHeight="1" x14ac:dyDescent="0.25">
      <c r="A26" s="92"/>
      <c r="B26" s="92"/>
      <c r="C26" s="92"/>
      <c r="D26" s="92"/>
      <c r="E26" s="92"/>
      <c r="F26" s="92"/>
      <c r="G26" s="92"/>
      <c r="H26" s="92"/>
      <c r="I26" s="91"/>
      <c r="J26" s="91"/>
      <c r="K26" s="91"/>
      <c r="L26" s="91"/>
      <c r="M26" s="52"/>
      <c r="N26" s="52"/>
      <c r="O26" s="52"/>
      <c r="P26" s="52"/>
      <c r="Q26" s="52"/>
    </row>
    <row r="27" spans="1:17" ht="15" customHeight="1" x14ac:dyDescent="0.25">
      <c r="A27" s="92"/>
      <c r="B27" s="92"/>
      <c r="C27" s="92"/>
      <c r="D27" s="92"/>
      <c r="E27" s="92"/>
      <c r="F27" s="92"/>
      <c r="G27" s="92"/>
      <c r="H27" s="92"/>
      <c r="I27" s="91"/>
      <c r="J27" s="91"/>
      <c r="K27" s="91"/>
      <c r="L27" s="91"/>
      <c r="M27" s="52"/>
      <c r="N27" s="52"/>
      <c r="O27" s="52"/>
      <c r="P27" s="52"/>
      <c r="Q27" s="52"/>
    </row>
    <row r="28" spans="1:17" ht="15" customHeight="1" x14ac:dyDescent="0.25">
      <c r="A28" s="92"/>
      <c r="B28" s="92"/>
      <c r="C28" s="92"/>
      <c r="D28" s="92"/>
      <c r="E28" s="92"/>
      <c r="F28" s="92"/>
      <c r="G28" s="92"/>
      <c r="H28" s="92"/>
      <c r="I28" s="91"/>
      <c r="J28" s="91"/>
      <c r="K28" s="91"/>
      <c r="L28" s="91"/>
      <c r="M28" s="52"/>
      <c r="N28" s="52"/>
      <c r="O28" s="52"/>
      <c r="P28" s="52"/>
      <c r="Q28" s="52"/>
    </row>
    <row r="29" spans="1:17" ht="15" customHeight="1" x14ac:dyDescent="0.25">
      <c r="A29" s="92"/>
      <c r="B29" s="92"/>
      <c r="C29" s="92"/>
      <c r="D29" s="92"/>
      <c r="E29" s="92"/>
      <c r="F29" s="92"/>
      <c r="G29" s="92"/>
      <c r="H29" s="92"/>
      <c r="I29" s="91"/>
      <c r="J29" s="91"/>
      <c r="K29" s="91"/>
      <c r="L29" s="91"/>
      <c r="M29" s="52"/>
      <c r="N29" s="52"/>
      <c r="O29" s="52"/>
      <c r="P29" s="52"/>
      <c r="Q29" s="52"/>
    </row>
    <row r="30" spans="1:17" ht="15" customHeight="1" x14ac:dyDescent="0.25">
      <c r="A30" s="92"/>
      <c r="B30" s="92"/>
      <c r="C30" s="92"/>
      <c r="D30" s="92"/>
      <c r="E30" s="92"/>
      <c r="F30" s="92"/>
      <c r="G30" s="92"/>
      <c r="H30" s="92"/>
      <c r="I30" s="91"/>
      <c r="J30" s="91"/>
      <c r="K30" s="91"/>
      <c r="L30" s="91"/>
      <c r="M30" s="52"/>
      <c r="N30" s="52"/>
      <c r="O30" s="52"/>
      <c r="P30" s="52"/>
      <c r="Q30" s="52"/>
    </row>
    <row r="31" spans="1:17" ht="15" customHeight="1" x14ac:dyDescent="0.25">
      <c r="A31" s="92"/>
      <c r="B31" s="92"/>
      <c r="C31" s="92"/>
      <c r="D31" s="92"/>
      <c r="E31" s="92"/>
      <c r="F31" s="92"/>
      <c r="G31" s="92"/>
      <c r="H31" s="92"/>
      <c r="I31" s="91"/>
      <c r="J31" s="91"/>
      <c r="K31" s="91"/>
      <c r="L31" s="91"/>
      <c r="M31" s="52"/>
      <c r="N31" s="52"/>
      <c r="O31" s="52"/>
      <c r="P31" s="52"/>
      <c r="Q31" s="52"/>
    </row>
    <row r="32" spans="1:17" ht="15" customHeight="1" x14ac:dyDescent="0.25">
      <c r="A32" s="92"/>
      <c r="B32" s="92"/>
      <c r="C32" s="92"/>
      <c r="D32" s="92"/>
      <c r="E32" s="92"/>
      <c r="F32" s="92"/>
      <c r="G32" s="92"/>
      <c r="H32" s="92"/>
      <c r="I32" s="91"/>
      <c r="J32" s="91"/>
      <c r="K32" s="91"/>
      <c r="L32" s="91"/>
      <c r="M32" s="52"/>
      <c r="N32" s="52"/>
      <c r="O32" s="52"/>
      <c r="P32" s="52"/>
      <c r="Q32" s="52"/>
    </row>
    <row r="33" spans="1:17" ht="15" customHeight="1" x14ac:dyDescent="0.25">
      <c r="A33" s="92"/>
      <c r="B33" s="92"/>
      <c r="C33" s="92"/>
      <c r="D33" s="92"/>
      <c r="E33" s="92"/>
      <c r="F33" s="92"/>
      <c r="G33" s="92"/>
      <c r="H33" s="92"/>
      <c r="I33" s="91"/>
      <c r="J33" s="91"/>
      <c r="K33" s="91"/>
      <c r="L33" s="91"/>
      <c r="M33" s="52"/>
      <c r="N33" s="52"/>
      <c r="O33" s="52"/>
      <c r="P33" s="52"/>
      <c r="Q33" s="52"/>
    </row>
    <row r="34" spans="1:17" ht="15" customHeight="1" x14ac:dyDescent="0.25">
      <c r="A34" s="92"/>
      <c r="B34" s="92"/>
      <c r="C34" s="92"/>
      <c r="D34" s="92"/>
      <c r="E34" s="92"/>
      <c r="F34" s="92"/>
      <c r="G34" s="92"/>
      <c r="H34" s="92"/>
      <c r="I34" s="91"/>
      <c r="J34" s="91"/>
      <c r="K34" s="91"/>
      <c r="L34" s="91"/>
      <c r="M34" s="52"/>
      <c r="N34" s="52"/>
      <c r="O34" s="52"/>
      <c r="P34" s="52"/>
      <c r="Q34" s="52"/>
    </row>
    <row r="35" spans="1:17" ht="15" customHeight="1" x14ac:dyDescent="0.25">
      <c r="A35" s="92"/>
      <c r="B35" s="92"/>
      <c r="C35" s="92"/>
      <c r="D35" s="92"/>
      <c r="E35" s="92"/>
      <c r="F35" s="92"/>
      <c r="G35" s="92"/>
      <c r="H35" s="92"/>
      <c r="I35" s="91"/>
      <c r="J35" s="91"/>
      <c r="K35" s="91"/>
      <c r="L35" s="91"/>
      <c r="M35" s="52"/>
      <c r="N35" s="52"/>
      <c r="O35" s="52"/>
      <c r="P35" s="52"/>
      <c r="Q35" s="52"/>
    </row>
    <row r="36" spans="1:17" ht="15" customHeight="1" x14ac:dyDescent="0.25">
      <c r="A36" s="92"/>
      <c r="B36" s="92"/>
      <c r="C36" s="92"/>
      <c r="D36" s="92"/>
      <c r="E36" s="92"/>
      <c r="F36" s="92"/>
      <c r="G36" s="92"/>
      <c r="H36" s="92"/>
      <c r="I36" s="91"/>
      <c r="J36" s="91"/>
      <c r="K36" s="91"/>
      <c r="L36" s="91"/>
      <c r="M36" s="52"/>
      <c r="N36" s="52"/>
      <c r="O36" s="52"/>
      <c r="P36" s="52"/>
      <c r="Q36" s="52"/>
    </row>
    <row r="37" spans="1:17" ht="15" customHeight="1" x14ac:dyDescent="0.25">
      <c r="A37" s="92"/>
      <c r="B37" s="92"/>
      <c r="C37" s="92"/>
      <c r="D37" s="92"/>
      <c r="E37" s="92"/>
      <c r="F37" s="92"/>
      <c r="G37" s="92"/>
      <c r="H37" s="92"/>
      <c r="I37" s="91"/>
      <c r="J37" s="91"/>
      <c r="K37" s="91"/>
      <c r="L37" s="91"/>
      <c r="M37" s="52"/>
      <c r="N37" s="52"/>
      <c r="O37" s="52"/>
      <c r="P37" s="52"/>
      <c r="Q37" s="52"/>
    </row>
    <row r="38" spans="1:17" ht="15" customHeight="1" x14ac:dyDescent="0.3">
      <c r="A38" s="92"/>
      <c r="B38" s="92"/>
      <c r="C38" s="92"/>
      <c r="D38" s="92"/>
      <c r="E38" s="92"/>
      <c r="F38" s="92"/>
      <c r="G38" s="92"/>
      <c r="H38" s="92"/>
      <c r="I38" s="91" t="s">
        <v>170</v>
      </c>
      <c r="J38" s="91"/>
      <c r="K38" s="91"/>
      <c r="L38" s="91"/>
      <c r="M38" s="52"/>
      <c r="N38" s="52"/>
      <c r="O38" s="53"/>
      <c r="P38" s="52"/>
      <c r="Q38" s="52"/>
    </row>
    <row r="39" spans="1:17" ht="15" customHeight="1" x14ac:dyDescent="0.25">
      <c r="A39" s="92"/>
      <c r="B39" s="92"/>
      <c r="C39" s="92"/>
      <c r="D39" s="92"/>
      <c r="E39" s="92"/>
      <c r="F39" s="92"/>
      <c r="G39" s="92"/>
      <c r="H39" s="92"/>
      <c r="I39" s="91"/>
      <c r="J39" s="91"/>
      <c r="K39" s="91"/>
      <c r="L39" s="91"/>
      <c r="M39" s="52"/>
      <c r="N39" s="52"/>
      <c r="O39" s="52"/>
      <c r="P39" s="52"/>
      <c r="Q39" s="52"/>
    </row>
    <row r="40" spans="1:17" ht="25.5" customHeight="1" x14ac:dyDescent="0.25">
      <c r="A40" s="92"/>
      <c r="B40" s="92"/>
      <c r="C40" s="92"/>
      <c r="D40" s="92"/>
      <c r="E40" s="92"/>
      <c r="F40" s="92"/>
      <c r="G40" s="92"/>
      <c r="H40" s="92"/>
      <c r="I40" s="91"/>
      <c r="J40" s="91"/>
      <c r="K40" s="91"/>
      <c r="L40" s="91"/>
      <c r="M40" s="52"/>
      <c r="N40" s="52"/>
      <c r="O40" s="52"/>
      <c r="P40" s="52"/>
      <c r="Q40" s="52"/>
    </row>
    <row r="41" spans="1:17" ht="15" customHeight="1" x14ac:dyDescent="0.25">
      <c r="A41" s="92"/>
      <c r="B41" s="92"/>
      <c r="C41" s="92"/>
      <c r="D41" s="92"/>
      <c r="E41" s="92"/>
      <c r="F41" s="92"/>
      <c r="G41" s="92"/>
      <c r="H41" s="92"/>
      <c r="I41" s="93">
        <v>36922</v>
      </c>
      <c r="J41" s="93"/>
      <c r="K41" s="93"/>
      <c r="L41" s="93"/>
      <c r="M41" s="52"/>
      <c r="N41" s="52"/>
      <c r="O41" s="52"/>
      <c r="P41" s="52"/>
      <c r="Q41" s="52"/>
    </row>
    <row r="42" spans="1:17" ht="15" customHeight="1" x14ac:dyDescent="0.25">
      <c r="A42" s="92"/>
      <c r="B42" s="92"/>
      <c r="C42" s="92"/>
      <c r="D42" s="92"/>
      <c r="E42" s="92"/>
      <c r="F42" s="92"/>
      <c r="G42" s="92"/>
      <c r="H42" s="92"/>
      <c r="I42" s="93"/>
      <c r="J42" s="93"/>
      <c r="K42" s="93"/>
      <c r="L42" s="93"/>
      <c r="M42" s="52"/>
      <c r="N42" s="52"/>
      <c r="O42" s="52"/>
      <c r="P42" s="52"/>
      <c r="Q42" s="52"/>
    </row>
    <row r="43" spans="1:17" ht="24.75" customHeight="1" x14ac:dyDescent="0.25">
      <c r="A43" s="92"/>
      <c r="B43" s="92"/>
      <c r="C43" s="92"/>
      <c r="D43" s="92"/>
      <c r="E43" s="92"/>
      <c r="F43" s="92"/>
      <c r="G43" s="92"/>
      <c r="H43" s="92"/>
      <c r="I43" s="93"/>
      <c r="J43" s="93"/>
      <c r="K43" s="93"/>
      <c r="L43" s="93"/>
      <c r="M43" s="52"/>
      <c r="N43" s="52"/>
      <c r="O43" s="52"/>
      <c r="P43" s="52"/>
      <c r="Q43" s="52"/>
    </row>
  </sheetData>
  <mergeCells count="4">
    <mergeCell ref="A21:H43"/>
    <mergeCell ref="I21:L37"/>
    <mergeCell ref="I38:L40"/>
    <mergeCell ref="I41:L4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36:F37"/>
  <sheetViews>
    <sheetView showGridLines="0" zoomScale="120" zoomScaleNormal="120" workbookViewId="0">
      <pane xSplit="12" ySplit="37" topLeftCell="M38" activePane="bottomRight" state="frozen"/>
      <selection pane="topRight" activeCell="M1" sqref="M1"/>
      <selection pane="bottomLeft" activeCell="A38" sqref="A38"/>
      <selection pane="bottomRight" activeCell="A37" sqref="A37:F37"/>
    </sheetView>
  </sheetViews>
  <sheetFormatPr defaultColWidth="8.85546875" defaultRowHeight="15" x14ac:dyDescent="0.25"/>
  <sheetData>
    <row r="36" spans="1:6" ht="6.75" customHeight="1" x14ac:dyDescent="0.25"/>
    <row r="37" spans="1:6" ht="29.1" customHeight="1" x14ac:dyDescent="0.5">
      <c r="A37" s="130" t="s">
        <v>36</v>
      </c>
      <c r="B37" s="130"/>
      <c r="C37" s="130"/>
      <c r="D37" s="130"/>
      <c r="E37" s="130"/>
      <c r="F37" s="130"/>
    </row>
  </sheetData>
  <mergeCells count="1">
    <mergeCell ref="A37:F37"/>
  </mergeCells>
  <hyperlinks>
    <hyperlink ref="A37:F37" location="'Fab Life Scenario'!A1" display="RETURN TO SCENARIO" xr:uid="{8DD11221-6B6B-46A7-9479-B5B4BCAE9AA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0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10" ht="16.5" customHeight="1" x14ac:dyDescent="0.25"/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88D796FF-A149-4508-BC68-8EE86F6A8225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34:F34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4" sqref="A34:F34"/>
    </sheetView>
  </sheetViews>
  <sheetFormatPr defaultColWidth="8.85546875" defaultRowHeight="15" x14ac:dyDescent="0.25"/>
  <sheetData>
    <row r="34" spans="1:6" ht="29.1" customHeight="1" x14ac:dyDescent="0.5">
      <c r="A34" s="130" t="s">
        <v>36</v>
      </c>
      <c r="B34" s="130"/>
      <c r="C34" s="130"/>
      <c r="D34" s="130"/>
      <c r="E34" s="130"/>
      <c r="F34" s="130"/>
    </row>
  </sheetData>
  <mergeCells count="1">
    <mergeCell ref="A34:F34"/>
  </mergeCells>
  <hyperlinks>
    <hyperlink ref="A34:F34" location="'Fab Life Scenario'!A1" display="RETURN TO SCENARIO" xr:uid="{41B889F2-623F-49A6-A60B-17E405A86EC5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36:F36"/>
  <sheetViews>
    <sheetView showGridLines="0" zoomScale="120" zoomScaleNormal="120" workbookViewId="0">
      <pane xSplit="12" ySplit="37" topLeftCell="M38" activePane="bottomRight" state="frozen"/>
      <selection pane="topRight" activeCell="M1" sqref="M1"/>
      <selection pane="bottomLeft" activeCell="A38" sqref="A38"/>
      <selection pane="bottomRight" activeCell="A36" sqref="A36:F36"/>
    </sheetView>
  </sheetViews>
  <sheetFormatPr defaultColWidth="8.85546875" defaultRowHeight="15" x14ac:dyDescent="0.25"/>
  <sheetData>
    <row r="36" spans="1:6" ht="27.95" customHeight="1" x14ac:dyDescent="0.5">
      <c r="A36" s="130" t="s">
        <v>36</v>
      </c>
      <c r="B36" s="130"/>
      <c r="C36" s="130"/>
      <c r="D36" s="130"/>
      <c r="E36" s="130"/>
      <c r="F36" s="130"/>
    </row>
  </sheetData>
  <mergeCells count="1">
    <mergeCell ref="A36:F36"/>
  </mergeCells>
  <hyperlinks>
    <hyperlink ref="A36:F36" location="'Fab Life Scenario'!A1" display="RETURN TO SCENARIO" xr:uid="{32B48363-2016-440C-98DD-EA22BCB1B1DF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1:F34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4" sqref="A34:F34"/>
    </sheetView>
  </sheetViews>
  <sheetFormatPr defaultColWidth="8.85546875" defaultRowHeight="15" x14ac:dyDescent="0.25"/>
  <sheetData>
    <row r="11" ht="16.5" customHeight="1" x14ac:dyDescent="0.25"/>
    <row r="34" spans="1:6" ht="29.1" customHeight="1" x14ac:dyDescent="0.5">
      <c r="A34" s="130" t="s">
        <v>36</v>
      </c>
      <c r="B34" s="130"/>
      <c r="C34" s="130"/>
      <c r="D34" s="130"/>
      <c r="E34" s="130"/>
      <c r="F34" s="130"/>
    </row>
  </sheetData>
  <mergeCells count="1">
    <mergeCell ref="A34:F34"/>
  </mergeCells>
  <hyperlinks>
    <hyperlink ref="A34:F34" location="'Fab Life Scenario'!A1" display="RETURN TO SCENARIO" xr:uid="{BED3CFF7-E5B9-4908-B4E5-7F788C546536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36:F36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6" sqref="A36:F36"/>
    </sheetView>
  </sheetViews>
  <sheetFormatPr defaultColWidth="8.85546875" defaultRowHeight="15" x14ac:dyDescent="0.25"/>
  <sheetData>
    <row r="36" spans="1:6" ht="29.1" customHeight="1" x14ac:dyDescent="0.5">
      <c r="A36" s="130" t="s">
        <v>36</v>
      </c>
      <c r="B36" s="130"/>
      <c r="C36" s="130"/>
      <c r="D36" s="130"/>
      <c r="E36" s="130"/>
      <c r="F36" s="130"/>
    </row>
  </sheetData>
  <mergeCells count="1">
    <mergeCell ref="A36:F36"/>
  </mergeCells>
  <hyperlinks>
    <hyperlink ref="A36:F36" location="'Fab Life Scenario'!A1" display="RETURN TO SCENARIO" xr:uid="{3043D35F-0BAC-481A-A4AC-15FBAF9DF24D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36:F37"/>
  <sheetViews>
    <sheetView showGridLines="0" zoomScale="120" zoomScaleNormal="120" workbookViewId="0">
      <pane xSplit="12" ySplit="38" topLeftCell="M39" activePane="bottomRight" state="frozen"/>
      <selection pane="topRight" activeCell="M1" sqref="M1"/>
      <selection pane="bottomLeft" activeCell="A39" sqref="A39"/>
      <selection pane="bottomRight" activeCell="A37" sqref="A37:F37"/>
    </sheetView>
  </sheetViews>
  <sheetFormatPr defaultColWidth="8.85546875" defaultRowHeight="15" x14ac:dyDescent="0.25"/>
  <sheetData>
    <row r="36" spans="1:6" ht="6.75" customHeight="1" x14ac:dyDescent="0.25"/>
    <row r="37" spans="1:6" ht="29.1" customHeight="1" x14ac:dyDescent="0.5">
      <c r="A37" s="130" t="s">
        <v>36</v>
      </c>
      <c r="B37" s="130"/>
      <c r="C37" s="130"/>
      <c r="D37" s="130"/>
      <c r="E37" s="130"/>
      <c r="F37" s="130"/>
    </row>
  </sheetData>
  <mergeCells count="1">
    <mergeCell ref="A37:F37"/>
  </mergeCells>
  <hyperlinks>
    <hyperlink ref="A37:F37" location="'Fab Life Scenario'!A1" display="RETURN TO SCENARIO" xr:uid="{ABCC8543-F4A4-41A8-B0AB-5D8F3ADA6F04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C4A31EC0-D4DE-4DE2-9416-9A89181696DB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34:F34"/>
  <sheetViews>
    <sheetView showGridLines="0" zoomScale="120" zoomScaleNormal="120" workbookViewId="0">
      <pane xSplit="12" ySplit="36" topLeftCell="M40" activePane="bottomRight" state="frozen"/>
      <selection pane="topRight" activeCell="M1" sqref="M1"/>
      <selection pane="bottomLeft" activeCell="A37" sqref="A37"/>
      <selection pane="bottomRight" activeCell="A34" sqref="A34:F34"/>
    </sheetView>
  </sheetViews>
  <sheetFormatPr defaultColWidth="8.85546875" defaultRowHeight="15" x14ac:dyDescent="0.25"/>
  <sheetData>
    <row r="34" spans="1:6" ht="30" customHeight="1" x14ac:dyDescent="0.5">
      <c r="A34" s="130" t="s">
        <v>36</v>
      </c>
      <c r="B34" s="130"/>
      <c r="C34" s="130"/>
      <c r="D34" s="130"/>
      <c r="E34" s="130"/>
      <c r="F34" s="130"/>
    </row>
  </sheetData>
  <mergeCells count="1">
    <mergeCell ref="A34:F34"/>
  </mergeCells>
  <hyperlinks>
    <hyperlink ref="A34:F34" location="'Fab Life Scenario'!A1" display="RETURN TO SCENARIO" xr:uid="{BC38B02B-A668-4C2D-872E-DE6004B9C521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E811675E-4D21-41CA-B6FE-D9D5D9ACF03D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4FC9D-CC02-48DF-AE11-3806FCE8893A}">
  <sheetPr codeName="Sheet29"/>
  <dimension ref="A1:M35"/>
  <sheetViews>
    <sheetView showGridLines="0" tabSelected="1" topLeftCell="F1" zoomScale="110" zoomScaleNormal="110" workbookViewId="0">
      <selection activeCell="O13" sqref="O13"/>
    </sheetView>
  </sheetViews>
  <sheetFormatPr defaultColWidth="9.140625" defaultRowHeight="16.5" x14ac:dyDescent="0.3"/>
  <cols>
    <col min="1" max="1" width="55.28515625" style="1" customWidth="1"/>
    <col min="2" max="2" width="42.42578125" style="1" customWidth="1"/>
    <col min="3" max="3" width="45" style="1" customWidth="1"/>
    <col min="4" max="4" width="4.42578125" style="1" customWidth="1"/>
    <col min="5" max="6" width="16.42578125" style="42" customWidth="1"/>
    <col min="7" max="7" width="17.85546875" style="1" customWidth="1"/>
    <col min="8" max="8" width="8.42578125" style="1" customWidth="1"/>
    <col min="9" max="9" width="9.140625" style="1" customWidth="1"/>
    <col min="10" max="10" width="0.85546875" customWidth="1"/>
    <col min="11" max="11" width="7.28515625" customWidth="1"/>
    <col min="12" max="12" width="0.85546875" customWidth="1"/>
    <col min="13" max="16384" width="9.140625" style="1"/>
  </cols>
  <sheetData>
    <row r="1" spans="1:13" ht="9" customHeight="1" x14ac:dyDescent="0.3">
      <c r="E1" s="41"/>
      <c r="F1" s="41"/>
      <c r="I1"/>
      <c r="M1"/>
    </row>
    <row r="2" spans="1:13" ht="28.5" x14ac:dyDescent="0.45">
      <c r="A2" s="49" t="str">
        <f>INDEX(FabCareers!G:G, MATCH('Fab Life Scenario'!$B$2, FabCareers!$A:$A, 0))</f>
        <v>Married</v>
      </c>
      <c r="B2" s="101" t="str" cm="1">
        <f t="array" ref="B2">INDEX(FabCareers!A:A,((((IF(ISTEXT('FAB Life Introduction'!I41),DATEVALUE(LEFT('FAB Life Introduction'!I41,LEN('FAB Life Introduction'!I41)-4)&amp;RIGHT('FAB Life Introduction'!I41,4)+1000),EDATE('FAB Life Introduction'!I41,12000)))/26)-TRUNC((IF(ISTEXT('FAB Life Introduction'!I41),DATEVALUE(LEFT('FAB Life Introduction'!I41,LEN('FAB Life Introduction'!I41)-4)&amp;RIGHT('FAB Life Introduction'!I41,4)+1000),EDATE('FAB Life Introduction'!I41,12000)))/26))*25)+2)</f>
        <v>Actor/Actress</v>
      </c>
      <c r="C2" s="102"/>
      <c r="D2" s="77"/>
      <c r="E2" s="103" t="s">
        <v>68</v>
      </c>
      <c r="F2" s="103"/>
      <c r="G2" s="83">
        <f>INDEX(FabCareers!C:C, MATCH('Fab Life Scenario'!$B$2, FabCareers!$A:$A, 0))</f>
        <v>46950</v>
      </c>
      <c r="I2"/>
      <c r="M2"/>
    </row>
    <row r="3" spans="1:13" ht="37.5" x14ac:dyDescent="0.3">
      <c r="A3" s="49" t="str">
        <f>IF(INDEX(FabCareers!I:I,MATCH('Fab Life Scenario'!$B$2,FabCareers!$A:$A,0))=0,"No Kids",IF(INDEX(FabCareers!I:I,MATCH('Fab Life Scenario'!$B$2,FabCareers!$A:$A,0))=1,"1 Kid",_xlfn.CONCAT(INDEX(FabCareers!I:I,MATCH('Fab Life Scenario'!$B$2,FabCareers!$A:$A,0))," Kids")))</f>
        <v>2 Kids</v>
      </c>
      <c r="B3" s="104" t="s">
        <v>0</v>
      </c>
      <c r="C3" s="105"/>
      <c r="D3" s="106"/>
      <c r="E3" s="80" t="s">
        <v>95</v>
      </c>
      <c r="F3" s="81" t="s">
        <v>96</v>
      </c>
      <c r="G3" s="82" t="s">
        <v>1</v>
      </c>
      <c r="I3"/>
      <c r="M3"/>
    </row>
    <row r="4" spans="1:13" ht="34.5" customHeight="1" x14ac:dyDescent="0.3">
      <c r="B4" s="104"/>
      <c r="C4" s="105"/>
      <c r="D4" s="106"/>
      <c r="E4" s="78" t="s">
        <v>27</v>
      </c>
      <c r="F4" s="44" t="s">
        <v>28</v>
      </c>
      <c r="G4" s="35">
        <f>SUM(G10:G33)+G8</f>
        <v>3051.75</v>
      </c>
      <c r="I4"/>
      <c r="M4"/>
    </row>
    <row r="5" spans="1:13" ht="18" customHeight="1" x14ac:dyDescent="0.3">
      <c r="B5" s="107" t="s">
        <v>2</v>
      </c>
      <c r="C5" s="108"/>
      <c r="D5" s="106"/>
      <c r="E5" s="79"/>
      <c r="F5" s="43">
        <f>INDEX(FabCareers!D:D, MATCH('Fab Life Scenario'!$B$2, FabCareers!$A:$A, 0))</f>
        <v>3912.5</v>
      </c>
      <c r="G5" s="37">
        <f>F5</f>
        <v>3912.5</v>
      </c>
      <c r="I5"/>
      <c r="M5"/>
    </row>
    <row r="6" spans="1:13" ht="18" customHeight="1" x14ac:dyDescent="0.3">
      <c r="B6" s="109" t="s">
        <v>3</v>
      </c>
      <c r="C6" s="110"/>
      <c r="D6" s="106"/>
      <c r="E6" s="79">
        <f>INDEX(FabCareers!E:E, MATCH('Fab Life Scenario'!$B$2, FabCareers!$A:$A, 0))</f>
        <v>860.75</v>
      </c>
      <c r="F6" s="43"/>
      <c r="G6" s="37">
        <f>0-E6</f>
        <v>-860.75</v>
      </c>
      <c r="J6" s="1"/>
      <c r="K6" s="1"/>
      <c r="L6" s="1"/>
    </row>
    <row r="7" spans="1:13" ht="18" customHeight="1" x14ac:dyDescent="0.3">
      <c r="B7" s="109" t="s">
        <v>298</v>
      </c>
      <c r="C7" s="110"/>
      <c r="D7" s="106"/>
      <c r="E7" s="79"/>
      <c r="F7" s="43">
        <f>INDEX(FabCareers!H:H, MATCH('Fab Life Scenario'!$B$2, FabCareers!$A:$A, 0))</f>
        <v>0</v>
      </c>
      <c r="G7" s="37">
        <f>F7</f>
        <v>0</v>
      </c>
      <c r="J7" s="1"/>
      <c r="K7" s="1"/>
      <c r="L7" s="1"/>
    </row>
    <row r="8" spans="1:13" ht="18" customHeight="1" x14ac:dyDescent="0.3">
      <c r="B8" s="111" t="s">
        <v>18</v>
      </c>
      <c r="C8" s="112"/>
      <c r="D8" s="106"/>
      <c r="E8" s="79"/>
      <c r="F8" s="43"/>
      <c r="G8" s="38">
        <f>(F5+F7)-E6</f>
        <v>3051.75</v>
      </c>
      <c r="J8" s="1"/>
      <c r="K8" s="1"/>
      <c r="L8" s="1"/>
    </row>
    <row r="9" spans="1:13" ht="9" customHeight="1" x14ac:dyDescent="0.3">
      <c r="B9" s="94" t="s">
        <v>138</v>
      </c>
      <c r="C9" s="95"/>
      <c r="D9" s="95"/>
      <c r="E9" s="95"/>
      <c r="F9" s="95"/>
      <c r="G9" s="96"/>
      <c r="J9" s="1"/>
      <c r="K9" s="1"/>
      <c r="L9" s="1"/>
    </row>
    <row r="10" spans="1:13" x14ac:dyDescent="0.3">
      <c r="B10" s="46" t="s">
        <v>12</v>
      </c>
      <c r="C10" s="84" t="s">
        <v>174</v>
      </c>
      <c r="D10" s="68"/>
      <c r="E10" s="66" t="str">
        <f>_xlfn.IFNA(INDEX('Shopping Sheets'!B:B, MATCH('Fab Life Scenario'!C10, 'Shopping Sheets'!A:A, 0)),"")</f>
        <v/>
      </c>
      <c r="F10" s="65"/>
      <c r="G10" s="87">
        <f>SUM(E10:F10)</f>
        <v>0</v>
      </c>
      <c r="J10" s="1"/>
      <c r="K10" s="1"/>
      <c r="L10" s="1"/>
    </row>
    <row r="11" spans="1:13" x14ac:dyDescent="0.3">
      <c r="B11" s="46" t="s">
        <v>21</v>
      </c>
      <c r="C11" s="84" t="s">
        <v>174</v>
      </c>
      <c r="D11" s="68"/>
      <c r="E11" s="66" t="str">
        <f>_xlfn.IFNA(INDEX('Shopping Sheets'!D:D, MATCH('Fab Life Scenario'!C11, 'Shopping Sheets'!C:C, 0)),"")</f>
        <v/>
      </c>
      <c r="F11" s="65"/>
      <c r="G11" s="87">
        <f t="shared" ref="G11:G33" si="0">SUM(E11:F11)</f>
        <v>0</v>
      </c>
      <c r="J11" s="1"/>
      <c r="K11" s="1"/>
      <c r="L11" s="1"/>
    </row>
    <row r="12" spans="1:13" x14ac:dyDescent="0.3">
      <c r="B12" s="46" t="str">
        <f>_xlfn.CONCAT("Child Care - Child #1 (", INDEX(FabCareers!J:J, MATCH('Fab Life Scenario'!$B$2, FabCareers!$A:$A, 0)),")")</f>
        <v>Child Care - Child #1 (5-Boy)</v>
      </c>
      <c r="C12" s="84" t="s">
        <v>174</v>
      </c>
      <c r="D12" s="68"/>
      <c r="E12" s="66" t="str">
        <f>_xlfn.IFNA(INDEX('Shopping Sheets'!B:B, MATCH('Fab Life Scenario'!C12, 'Shopping Sheets'!A:A, 0)),"")</f>
        <v/>
      </c>
      <c r="F12" s="65"/>
      <c r="G12" s="87">
        <f t="shared" si="0"/>
        <v>0</v>
      </c>
      <c r="J12" s="1"/>
      <c r="K12" s="1"/>
      <c r="L12" s="1"/>
    </row>
    <row r="13" spans="1:13" ht="18" x14ac:dyDescent="0.35">
      <c r="A13" s="54"/>
      <c r="B13" s="46" t="str">
        <f>_xlfn.CONCAT("Child Care - Child #2 (", INDEX(FabCareers!K:K, MATCH('Fab Life Scenario'!$B$2, FabCareers!$A:$A, 0)),")")</f>
        <v>Child Care - Child #2 (8-Girl)</v>
      </c>
      <c r="C13" s="84" t="s">
        <v>174</v>
      </c>
      <c r="D13" s="68"/>
      <c r="E13" s="66" t="str">
        <f>_xlfn.IFNA(INDEX('Shopping Sheets'!B:B, MATCH('Fab Life Scenario'!C13, 'Shopping Sheets'!A:A, 0)),"")</f>
        <v/>
      </c>
      <c r="F13" s="65"/>
      <c r="G13" s="87">
        <f t="shared" si="0"/>
        <v>0</v>
      </c>
      <c r="J13" s="1"/>
      <c r="K13" s="1"/>
      <c r="L13" s="1"/>
    </row>
    <row r="14" spans="1:13" ht="18" x14ac:dyDescent="0.35">
      <c r="A14" s="55" t="str">
        <f>_xlfn.CONCAT("Occupation: ",$B2)</f>
        <v>Occupation: Actor/Actress</v>
      </c>
      <c r="B14" s="46" t="s">
        <v>11</v>
      </c>
      <c r="C14" s="84" t="s">
        <v>174</v>
      </c>
      <c r="D14" s="68"/>
      <c r="E14" s="66" t="str">
        <f>_xlfn.IFNA(INDEX('Shopping Sheets'!L:L, MATCH('Fab Life Scenario'!C14, 'Shopping Sheets'!K:K, 0)),"")</f>
        <v/>
      </c>
      <c r="F14" s="65"/>
      <c r="G14" s="87">
        <f t="shared" si="0"/>
        <v>0</v>
      </c>
      <c r="J14" s="1"/>
      <c r="K14" s="1"/>
      <c r="L14" s="1"/>
    </row>
    <row r="15" spans="1:13" ht="18" x14ac:dyDescent="0.35">
      <c r="A15" s="55" t="str">
        <f>_xlfn.CONCAT("Education Level: ",INDEX(FabCareers!B:B, MATCH('Fab Life Scenario'!$B$2, FabCareers!$A:$A, 0)))</f>
        <v>Education Level: Bachelors</v>
      </c>
      <c r="B15" s="46" t="s">
        <v>14</v>
      </c>
      <c r="C15" s="84" t="s">
        <v>174</v>
      </c>
      <c r="D15" s="68"/>
      <c r="E15" s="66" t="str">
        <f>_xlfn.IFNA(INDEX('Shopping Sheets'!N:N, MATCH('Fab Life Scenario'!C15, 'Shopping Sheets'!M:M, 0)),"")</f>
        <v/>
      </c>
      <c r="F15" s="65"/>
      <c r="G15" s="87">
        <f t="shared" si="0"/>
        <v>0</v>
      </c>
      <c r="J15" s="1"/>
      <c r="K15" s="1"/>
      <c r="L15" s="1"/>
    </row>
    <row r="16" spans="1:13" ht="18" x14ac:dyDescent="0.35">
      <c r="A16" s="56" t="str">
        <f>_xlfn.CONCAT("Annual Income: ",TEXT(INDEX(FabCareers!C:C,MATCH('Fab Life Scenario'!$B$2,FabCareers!$A:$A,0)),"$#,##0_);($#,##0)"))</f>
        <v xml:space="preserve">Annual Income: $46,950 </v>
      </c>
      <c r="B16" s="46" t="s">
        <v>10</v>
      </c>
      <c r="C16" s="84" t="s">
        <v>174</v>
      </c>
      <c r="D16" s="68"/>
      <c r="E16" s="66" t="str">
        <f>_xlfn.IFNA(INDEX('Shopping Sheets'!P:P, MATCH('Fab Life Scenario'!C16, 'Shopping Sheets'!O:O, 0)),"")</f>
        <v/>
      </c>
      <c r="F16" s="65"/>
      <c r="G16" s="87">
        <f t="shared" si="0"/>
        <v>0</v>
      </c>
      <c r="J16" s="1"/>
      <c r="K16" s="1"/>
      <c r="L16" s="1"/>
    </row>
    <row r="17" spans="1:12" ht="18" x14ac:dyDescent="0.35">
      <c r="A17" s="55" t="str">
        <f>_xlfn.CONCAT("Monthly Gross Income: ",TEXT(INDEX(FabCareers!D:D, MATCH('Fab Life Scenario'!$B$2, FabCareers!$A:$A, 0)),"$#,##0_);($#,##0)"))</f>
        <v xml:space="preserve">Monthly Gross Income: $3,913 </v>
      </c>
      <c r="B17" s="46" t="s">
        <v>7</v>
      </c>
      <c r="C17" s="84" t="s">
        <v>174</v>
      </c>
      <c r="D17" s="68"/>
      <c r="E17" s="66" t="str">
        <f>_xlfn.IFNA(INDEX('Shopping Sheets'!R:R, MATCH('Fab Life Scenario'!C17, 'Shopping Sheets'!Q:Q, 0)),"")</f>
        <v/>
      </c>
      <c r="F17" s="65"/>
      <c r="G17" s="87">
        <f t="shared" si="0"/>
        <v>0</v>
      </c>
      <c r="J17" s="1"/>
      <c r="K17" s="1"/>
      <c r="L17" s="1"/>
    </row>
    <row r="18" spans="1:12" ht="18" x14ac:dyDescent="0.35">
      <c r="A18" s="55" t="str">
        <f>_xlfn.CONCAT("Monthly Taxes Paid: ",TEXT(INDEX(FabCareers!E:E, MATCH('Fab Life Scenario'!$B$2, FabCareers!$A:$A, 0)),"$#,##0_);($#,##0)"))</f>
        <v xml:space="preserve">Monthly Taxes Paid: $861 </v>
      </c>
      <c r="B18" s="46" t="s">
        <v>26</v>
      </c>
      <c r="C18" s="84" t="s">
        <v>174</v>
      </c>
      <c r="D18" s="68"/>
      <c r="E18" s="66" t="str">
        <f>_xlfn.IFNA(INDEX('Shopping Sheets'!T:T, MATCH('Fab Life Scenario'!C18, 'Shopping Sheets'!S:S, 0)),"")</f>
        <v/>
      </c>
      <c r="F18" s="65"/>
      <c r="G18" s="87">
        <f t="shared" si="0"/>
        <v>0</v>
      </c>
      <c r="J18" s="1"/>
      <c r="K18" s="1"/>
      <c r="L18" s="1"/>
    </row>
    <row r="19" spans="1:12" ht="18" x14ac:dyDescent="0.35">
      <c r="A19" s="55" t="str">
        <f>_xlfn.CONCAT("Monthly Income After Taxes (NET): ",TEXT(INDEX(FabCareers!F:F, MATCH('Fab Life Scenario'!$B$2, FabCareers!$A:$A, 0)),"$#,##0_);($#,##0)"))</f>
        <v xml:space="preserve">Monthly Income After Taxes (NET): $3,052 </v>
      </c>
      <c r="B19" s="46" t="s">
        <v>32</v>
      </c>
      <c r="C19" s="84" t="s">
        <v>174</v>
      </c>
      <c r="D19" s="68"/>
      <c r="E19" s="66" t="str">
        <f>_xlfn.IFNA(INDEX('Shopping Sheets'!V:V, MATCH('Fab Life Scenario'!C19, 'Shopping Sheets'!U:U, 0)),"")</f>
        <v/>
      </c>
      <c r="F19" s="65"/>
      <c r="G19" s="87">
        <f t="shared" si="0"/>
        <v>0</v>
      </c>
      <c r="J19" s="1"/>
      <c r="K19" s="1"/>
      <c r="L19" s="1"/>
    </row>
    <row r="20" spans="1:12" ht="18" x14ac:dyDescent="0.35">
      <c r="A20" s="55" t="str">
        <f>_xlfn.CONCAT("Marital Status: ",INDEX(FabCareers!G:G, MATCH('Fab Life Scenario'!$B$2, FabCareers!$A:$A, 0)))</f>
        <v>Marital Status: Married</v>
      </c>
      <c r="B20" s="46" t="s">
        <v>5</v>
      </c>
      <c r="C20" s="84" t="s">
        <v>174</v>
      </c>
      <c r="D20" s="68"/>
      <c r="E20" s="66" t="str">
        <f>_xlfn.IFNA(INDEX('Shopping Sheets'!X:X, MATCH('Fab Life Scenario'!C20, 'Shopping Sheets'!W:W, 0)),"")</f>
        <v/>
      </c>
      <c r="F20" s="65"/>
      <c r="G20" s="87">
        <f t="shared" si="0"/>
        <v>0</v>
      </c>
      <c r="J20" s="1"/>
      <c r="K20" s="1"/>
      <c r="L20" s="1"/>
    </row>
    <row r="21" spans="1:12" ht="18" x14ac:dyDescent="0.35">
      <c r="A21" s="55" t="str">
        <f>_xlfn.CONCAT("Spouse's Income: ",IF(INDEX(FabCareers!H:H,MATCH('Fab Life Scenario'!$B$2,FabCareers!$A:$A,0))=0,"N/A",TEXT(INDEX(FabCareers!H:H,MATCH('Fab Life Scenario'!$B$2,FabCareers!$A:$A,0)),"$#,##0_);($#,##0)")))</f>
        <v>Spouse's Income: N/A</v>
      </c>
      <c r="B21" s="46" t="s">
        <v>20</v>
      </c>
      <c r="C21" s="84" t="s">
        <v>174</v>
      </c>
      <c r="D21" s="68"/>
      <c r="E21" s="66" t="str">
        <f>_xlfn.IFNA(INDEX('Shopping Sheets'!Z:Z, MATCH('Fab Life Scenario'!C21, 'Shopping Sheets'!Y:Y, 0)),"")</f>
        <v/>
      </c>
      <c r="F21" s="65"/>
      <c r="G21" s="87">
        <f t="shared" si="0"/>
        <v>0</v>
      </c>
      <c r="J21" s="1"/>
      <c r="K21" s="1"/>
      <c r="L21" s="1"/>
    </row>
    <row r="22" spans="1:12" ht="18" x14ac:dyDescent="0.35">
      <c r="A22" s="55" t="str">
        <f>_xlfn.CONCAT("Number of Children: ",IF(INDEX(FabCareers!I:I,MATCH('Fab Life Scenario'!$B$2,FabCareers!$A:$A,0))=0,"No Kids",IF(INDEX(FabCareers!I:I,MATCH('Fab Life Scenario'!$B$2,FabCareers!$A:$A,0))=1,"1 Kid",_xlfn.CONCAT(INDEX(FabCareers!I:I,MATCH('Fab Life Scenario'!$B$2,FabCareers!$A:$A,0))," Kids"))))</f>
        <v>Number of Children: 2 Kids</v>
      </c>
      <c r="B22" s="46" t="s">
        <v>13</v>
      </c>
      <c r="C22" s="84" t="s">
        <v>174</v>
      </c>
      <c r="D22" s="68"/>
      <c r="E22" s="66" t="str">
        <f>_xlfn.IFNA(INDEX('Shopping Sheets'!AB:AB, MATCH('Fab Life Scenario'!C22, 'Shopping Sheets'!AA:AA, 0)),"")</f>
        <v/>
      </c>
      <c r="F22" s="65"/>
      <c r="G22" s="87">
        <f t="shared" si="0"/>
        <v>0</v>
      </c>
      <c r="J22" s="1"/>
      <c r="K22" s="1"/>
      <c r="L22" s="1"/>
    </row>
    <row r="23" spans="1:12" ht="18" x14ac:dyDescent="0.35">
      <c r="A23" s="55" t="str">
        <f>_xlfn.CONCAT("Age and Gender of Children: ",IF(INDEX(FabCareers!J:J,MATCH('Fab Life Scenario'!$B$2,FabCareers!$A:$A,0))=0,"None",INDEX(FabCareers!J:J,MATCH('Fab Life Scenario'!$B$2,FabCareers!$A:$A,0))),IF(INDEX(FabCareers!K:K,MATCH('Fab Life Scenario'!$B$2,FabCareers!$A:$A,0))=0,"",_xlfn.CONCAT(", ",INDEX(FabCareers!K:K,MATCH('Fab Life Scenario'!$B$2,FabCareers!$A:$A,0)))),IF(INDEX(FabCareers!L:L,MATCH('Fab Life Scenario'!$B$2,FabCareers!$A:$A,0))=0,"",_xlfn.CONCAT(", ",INDEX(FabCareers!L:L,MATCH('Fab Life Scenario'!$B$2,FabCareers!$A:$A,0)))))</f>
        <v>Age and Gender of Children: 5-Boy, 8-Girl</v>
      </c>
      <c r="B23" s="46" t="s">
        <v>15</v>
      </c>
      <c r="C23" s="84" t="s">
        <v>174</v>
      </c>
      <c r="D23" s="68"/>
      <c r="E23" s="66" t="str">
        <f>_xlfn.IFNA(INDEX('Shopping Sheets'!AD:AD, MATCH('Fab Life Scenario'!C23, 'Shopping Sheets'!AC:AC, 0)),"")</f>
        <v/>
      </c>
      <c r="F23" s="65"/>
      <c r="G23" s="87">
        <f t="shared" si="0"/>
        <v>0</v>
      </c>
      <c r="J23" s="1"/>
      <c r="K23" s="1"/>
      <c r="L23" s="1"/>
    </row>
    <row r="24" spans="1:12" ht="18" x14ac:dyDescent="0.35">
      <c r="A24" s="55" t="str">
        <f>_xlfn.CONCAT("Total Family NET Monthly Income: ",TEXT(INDEX(FabCareers!M:M, MATCH('Fab Life Scenario'!$B$2, FabCareers!$A:$A, 0)),"$#,##0_);($#,##0)"))</f>
        <v xml:space="preserve">Total Family NET Monthly Income: $3,052 </v>
      </c>
      <c r="B24" s="46" t="s">
        <v>37</v>
      </c>
      <c r="C24" s="84" t="s">
        <v>174</v>
      </c>
      <c r="D24" s="68"/>
      <c r="E24" s="66" t="str">
        <f>_xlfn.IFNA(INDEX('Shopping Sheets'!AF:AF, MATCH('Fab Life Scenario'!C24, 'Shopping Sheets'!AE:AE, 0)),"")</f>
        <v/>
      </c>
      <c r="F24" s="65"/>
      <c r="G24" s="87">
        <f t="shared" si="0"/>
        <v>0</v>
      </c>
      <c r="J24" s="1"/>
      <c r="K24" s="1"/>
      <c r="L24" s="1"/>
    </row>
    <row r="25" spans="1:12" x14ac:dyDescent="0.3">
      <c r="B25" s="46" t="s">
        <v>8</v>
      </c>
      <c r="C25" s="84" t="s">
        <v>174</v>
      </c>
      <c r="D25" s="68"/>
      <c r="E25" s="66" t="str">
        <f>_xlfn.IFNA(INDEX('Shopping Sheets'!AH:AH, MATCH('Fab Life Scenario'!C25, 'Shopping Sheets'!AG:AG, 0)),"")</f>
        <v/>
      </c>
      <c r="F25" s="65"/>
      <c r="G25" s="87">
        <f t="shared" si="0"/>
        <v>0</v>
      </c>
      <c r="J25" s="1"/>
      <c r="K25" s="1"/>
      <c r="L25" s="1"/>
    </row>
    <row r="26" spans="1:12" x14ac:dyDescent="0.3">
      <c r="B26" s="46" t="s">
        <v>9</v>
      </c>
      <c r="C26" s="84" t="s">
        <v>174</v>
      </c>
      <c r="D26" s="68"/>
      <c r="E26" s="66" t="str">
        <f>_xlfn.IFNA(INDEX('Shopping Sheets'!AJ:AJ, MATCH('Fab Life Scenario'!C26, 'Shopping Sheets'!AI:AI, 0)),"")</f>
        <v/>
      </c>
      <c r="F26" s="65"/>
      <c r="G26" s="87">
        <f t="shared" si="0"/>
        <v>0</v>
      </c>
      <c r="J26" s="1"/>
      <c r="K26" s="1"/>
      <c r="L26" s="1"/>
    </row>
    <row r="27" spans="1:12" ht="18.75" customHeight="1" x14ac:dyDescent="0.3">
      <c r="B27" s="46" t="s">
        <v>6</v>
      </c>
      <c r="C27" s="84" t="s">
        <v>174</v>
      </c>
      <c r="D27" s="68"/>
      <c r="E27" s="66" t="str">
        <f>_xlfn.IFNA(INDEX('Shopping Sheets'!AL:AL, MATCH('Fab Life Scenario'!C27, 'Shopping Sheets'!AK:AK, 0)),"")</f>
        <v/>
      </c>
      <c r="F27" s="65"/>
      <c r="G27" s="87">
        <f t="shared" si="0"/>
        <v>0</v>
      </c>
      <c r="J27" s="1"/>
      <c r="K27" s="1"/>
      <c r="L27" s="1"/>
    </row>
    <row r="28" spans="1:12" x14ac:dyDescent="0.3">
      <c r="B28" s="46" t="s">
        <v>31</v>
      </c>
      <c r="C28" s="84" t="s">
        <v>174</v>
      </c>
      <c r="D28" s="69"/>
      <c r="E28" s="66" t="str">
        <f>_xlfn.IFNA(INDEX('Shopping Sheets'!AN:AN, MATCH('Fab Life Scenario'!C28, 'Shopping Sheets'!AM:AM, 0)),"")</f>
        <v/>
      </c>
      <c r="F28" s="65"/>
      <c r="G28" s="87">
        <f t="shared" si="0"/>
        <v>0</v>
      </c>
      <c r="J28" s="1"/>
      <c r="K28" s="1"/>
      <c r="L28" s="1"/>
    </row>
    <row r="29" spans="1:12" ht="9" customHeight="1" x14ac:dyDescent="0.3">
      <c r="B29" s="97"/>
      <c r="C29" s="95"/>
      <c r="D29" s="95"/>
      <c r="E29" s="95"/>
      <c r="F29" s="95"/>
      <c r="G29" s="96"/>
      <c r="J29" s="1"/>
      <c r="K29" s="1"/>
      <c r="L29" s="1"/>
    </row>
    <row r="30" spans="1:12" ht="61.5" customHeight="1" x14ac:dyDescent="0.3">
      <c r="B30" s="45" t="s">
        <v>46</v>
      </c>
      <c r="C30" s="86" t="s">
        <v>175</v>
      </c>
      <c r="D30" s="70"/>
      <c r="E30" s="67" t="str">
        <f>IF(G30&lt;-1,G30,"")</f>
        <v/>
      </c>
      <c r="F30" s="65" t="str">
        <f>IF(G30&gt;0,G30,"")</f>
        <v/>
      </c>
      <c r="G30" s="88">
        <f>_xlfn.IFNA(INDEX('Shopping Sheets'!AP4:AP4, MATCH('Fab Life Scenario'!C30, 'Shopping Sheets'!AO4:AO4, 0)),0)</f>
        <v>0</v>
      </c>
      <c r="J30" s="1"/>
      <c r="K30" s="1"/>
      <c r="L30" s="1"/>
    </row>
    <row r="31" spans="1:12" ht="18.75" customHeight="1" x14ac:dyDescent="0.3">
      <c r="B31" s="45" t="s">
        <v>30</v>
      </c>
      <c r="C31" s="86" t="s">
        <v>174</v>
      </c>
      <c r="D31" s="68"/>
      <c r="E31" s="66"/>
      <c r="F31" s="65" t="str">
        <f>_xlfn.IFNA(INDEX('Shopping Sheets'!AX:AX, MATCH('Fab Life Scenario'!C31, 'Shopping Sheets'!AW:AW, 0)),"")</f>
        <v/>
      </c>
      <c r="G31" s="37">
        <f t="shared" si="0"/>
        <v>0</v>
      </c>
      <c r="J31" s="1"/>
      <c r="K31" s="1"/>
      <c r="L31" s="1"/>
    </row>
    <row r="32" spans="1:12" ht="18.75" customHeight="1" x14ac:dyDescent="0.3">
      <c r="B32" s="45" t="s">
        <v>29</v>
      </c>
      <c r="C32" s="86" t="s">
        <v>174</v>
      </c>
      <c r="D32" s="68"/>
      <c r="E32" s="66"/>
      <c r="F32" s="65" t="str">
        <f>_xlfn.IFNA(INDEX('Shopping Sheets'!AZ:AZ, MATCH('Fab Life Scenario'!C32, 'Shopping Sheets'!AY:AY, 0)),"")</f>
        <v/>
      </c>
      <c r="G32" s="37">
        <f t="shared" si="0"/>
        <v>0</v>
      </c>
      <c r="J32" s="1"/>
      <c r="K32" s="1"/>
      <c r="L32" s="1"/>
    </row>
    <row r="33" spans="2:12" x14ac:dyDescent="0.3">
      <c r="B33" s="45" t="s">
        <v>19</v>
      </c>
      <c r="C33" s="85"/>
      <c r="D33" s="69"/>
      <c r="E33" s="67"/>
      <c r="F33" s="65"/>
      <c r="G33" s="37">
        <f t="shared" si="0"/>
        <v>0</v>
      </c>
      <c r="J33" s="1"/>
      <c r="K33" s="1"/>
      <c r="L33" s="1"/>
    </row>
    <row r="34" spans="2:12" ht="9" customHeight="1" x14ac:dyDescent="0.3">
      <c r="B34" s="73"/>
      <c r="C34" s="71"/>
      <c r="D34" s="72"/>
      <c r="E34" s="74"/>
      <c r="F34" s="75"/>
      <c r="G34" s="76"/>
    </row>
    <row r="35" spans="2:12" ht="36" customHeight="1" x14ac:dyDescent="0.3">
      <c r="B35" s="98" t="s">
        <v>50</v>
      </c>
      <c r="C35" s="99"/>
      <c r="D35" s="99"/>
      <c r="E35" s="99"/>
      <c r="F35" s="100"/>
      <c r="G35" s="36">
        <f>SUM(G10:G33)+G8</f>
        <v>3051.75</v>
      </c>
      <c r="I35"/>
      <c r="L35" s="1"/>
    </row>
  </sheetData>
  <mergeCells count="11">
    <mergeCell ref="B9:G9"/>
    <mergeCell ref="B29:G29"/>
    <mergeCell ref="B35:F35"/>
    <mergeCell ref="B2:C2"/>
    <mergeCell ref="E2:F2"/>
    <mergeCell ref="B3:C4"/>
    <mergeCell ref="D3:D8"/>
    <mergeCell ref="B5:C5"/>
    <mergeCell ref="B6:C6"/>
    <mergeCell ref="B7:C7"/>
    <mergeCell ref="B8:C8"/>
  </mergeCells>
  <conditionalFormatting sqref="D10:D28">
    <cfRule type="expression" dxfId="24" priority="29">
      <formula>#REF!="Choose!"</formula>
    </cfRule>
  </conditionalFormatting>
  <conditionalFormatting sqref="C10">
    <cfRule type="containsText" dxfId="23" priority="16" operator="containsText" text="(Click here to decide)">
      <formula>NOT(ISERROR(SEARCH("(Click here to decide)",C10)))</formula>
    </cfRule>
  </conditionalFormatting>
  <conditionalFormatting sqref="C11">
    <cfRule type="containsText" dxfId="22" priority="17" operator="containsText" text="(Click here to decide)">
      <formula>NOT(ISERROR(SEARCH("(Click here to decide)",C11)))</formula>
    </cfRule>
  </conditionalFormatting>
  <conditionalFormatting sqref="C12">
    <cfRule type="containsText" dxfId="21" priority="18" operator="containsText" text="(Click here to decide)">
      <formula>NOT(ISERROR(SEARCH("(Click here to decide)",C12)))</formula>
    </cfRule>
  </conditionalFormatting>
  <conditionalFormatting sqref="C13">
    <cfRule type="containsText" dxfId="20" priority="19" operator="containsText" text="(Click here to decide)">
      <formula>NOT(ISERROR(SEARCH("(Click here to decide)",C13)))</formula>
    </cfRule>
  </conditionalFormatting>
  <conditionalFormatting sqref="C14">
    <cfRule type="containsText" dxfId="19" priority="20" operator="containsText" text="(Click here to decide)">
      <formula>NOT(ISERROR(SEARCH("(Click here to decide)",C14)))</formula>
    </cfRule>
  </conditionalFormatting>
  <conditionalFormatting sqref="C15">
    <cfRule type="containsText" dxfId="18" priority="21" operator="containsText" text="(Click here to decide)">
      <formula>NOT(ISERROR(SEARCH("(Click here to decide)",C15)))</formula>
    </cfRule>
  </conditionalFormatting>
  <conditionalFormatting sqref="C16">
    <cfRule type="containsText" dxfId="17" priority="5" operator="containsText" text="(Click here to decide)">
      <formula>NOT(ISERROR(SEARCH("(Click here to decide)",C16)))</formula>
    </cfRule>
  </conditionalFormatting>
  <conditionalFormatting sqref="C17">
    <cfRule type="containsText" dxfId="16" priority="23" operator="containsText" text="(Click here to decide)">
      <formula>NOT(ISERROR(SEARCH("(Click here to decide)",C17)))</formula>
    </cfRule>
  </conditionalFormatting>
  <conditionalFormatting sqref="C18">
    <cfRule type="containsText" dxfId="15" priority="8" operator="containsText" text="(Click here to decide)">
      <formula>NOT(ISERROR(SEARCH("(Click here to decide)",C18)))</formula>
    </cfRule>
  </conditionalFormatting>
  <conditionalFormatting sqref="C19">
    <cfRule type="containsText" dxfId="14" priority="9" operator="containsText" text="(Click here to decide)">
      <formula>NOT(ISERROR(SEARCH("(Click here to decide)",C19)))</formula>
    </cfRule>
  </conditionalFormatting>
  <conditionalFormatting sqref="C20">
    <cfRule type="containsText" dxfId="13" priority="10" operator="containsText" text="(Click here to decide)">
      <formula>NOT(ISERROR(SEARCH("(Click here to decide)",C20)))</formula>
    </cfRule>
  </conditionalFormatting>
  <conditionalFormatting sqref="C21">
    <cfRule type="containsText" dxfId="12" priority="11" operator="containsText" text="(Click here to decide)">
      <formula>NOT(ISERROR(SEARCH("(Click here to decide)",C21)))</formula>
    </cfRule>
  </conditionalFormatting>
  <conditionalFormatting sqref="C22">
    <cfRule type="containsText" dxfId="11" priority="12" operator="containsText" text="(Click here to decide)">
      <formula>NOT(ISERROR(SEARCH("(Click here to decide)",C22)))</formula>
    </cfRule>
  </conditionalFormatting>
  <conditionalFormatting sqref="C23">
    <cfRule type="containsText" dxfId="10" priority="13" operator="containsText" text="(Click here to decide)">
      <formula>NOT(ISERROR(SEARCH("(Click here to decide)",C23)))</formula>
    </cfRule>
  </conditionalFormatting>
  <conditionalFormatting sqref="C24">
    <cfRule type="containsText" dxfId="9" priority="14" operator="containsText" text="(Click here to decide)">
      <formula>NOT(ISERROR(SEARCH("(Click here to decide)",C24)))</formula>
    </cfRule>
  </conditionalFormatting>
  <conditionalFormatting sqref="C25">
    <cfRule type="containsText" dxfId="8" priority="15" operator="containsText" text="(Click here to decide)">
      <formula>NOT(ISERROR(SEARCH("(Click here to decide)",C25)))</formula>
    </cfRule>
  </conditionalFormatting>
  <conditionalFormatting sqref="C26">
    <cfRule type="containsText" dxfId="7" priority="6" operator="containsText" text="(Click here to decide)">
      <formula>NOT(ISERROR(SEARCH("(Click here to decide)",C26)))</formula>
    </cfRule>
    <cfRule type="containsText" dxfId="6" priority="22" operator="containsText" text="(Click here to decide)">
      <formula>NOT(ISERROR(SEARCH("(Click here to decide)",C26)))</formula>
    </cfRule>
  </conditionalFormatting>
  <conditionalFormatting sqref="C27">
    <cfRule type="containsText" dxfId="5" priority="4" operator="containsText" text="(Click here to decide)">
      <formula>NOT(ISERROR(SEARCH("(Click here to decide)",C27)))</formula>
    </cfRule>
  </conditionalFormatting>
  <conditionalFormatting sqref="C28">
    <cfRule type="containsText" dxfId="4" priority="1" operator="containsText" text="(Click here to decide)">
      <formula>NOT(ISERROR(SEARCH("(Click here to decide)",C28)))</formula>
    </cfRule>
  </conditionalFormatting>
  <conditionalFormatting sqref="C30">
    <cfRule type="containsText" dxfId="3" priority="2" operator="containsText" text="(Click here">
      <formula>NOT(ISERROR(SEARCH("(Click here",C30)))</formula>
    </cfRule>
  </conditionalFormatting>
  <conditionalFormatting sqref="C31">
    <cfRule type="containsText" dxfId="2" priority="3" operator="containsText" text="(Click here to decide)">
      <formula>NOT(ISERROR(SEARCH("(Click here to decide)",C31)))</formula>
    </cfRule>
  </conditionalFormatting>
  <conditionalFormatting sqref="C32">
    <cfRule type="containsText" dxfId="1" priority="7" operator="containsText" text="(Click here to decide)">
      <formula>NOT(ISERROR(SEARCH("(Click here to decide)",C32)))</formula>
    </cfRule>
  </conditionalFormatting>
  <hyperlinks>
    <hyperlink ref="B10" location="Banking!A1" display="Banking" xr:uid="{7936979F-FC30-44ED-9109-7B13E814557D}"/>
    <hyperlink ref="B11" location="'Cell Phone'!A1" display="Cell Phone" xr:uid="{E2FCA230-952A-4B8A-884E-B1B80643E6CA}"/>
    <hyperlink ref="B12" location="'Child Care'!A1" display="Child Care" xr:uid="{A0CFF0A7-B2F4-4339-9665-EDD04122C4AE}"/>
    <hyperlink ref="B14" location="Clothing!A1" display="Clothing" xr:uid="{FB3EA26D-41D2-4820-A4CC-252D9A918479}"/>
    <hyperlink ref="B15" location="Entertainment!A1" display="Entertainment" xr:uid="{203D4D05-A746-42ED-A1C0-77E8A73CBFBB}"/>
    <hyperlink ref="B16" location="Furniture!A1" display="Furniture" xr:uid="{6B6C9A0E-1062-4FB2-889A-E72D6B5795AC}"/>
    <hyperlink ref="B17" location="Groceries!A1" display="Groceries" xr:uid="{CAE4A2D3-FC38-4676-A1E0-C46B6D39136F}"/>
    <hyperlink ref="B18" location="Health!A1" display="Health/Dental/Vision Insurance" xr:uid="{C54B6A5A-D031-4386-B1E4-A1576A4EAA6F}"/>
    <hyperlink ref="B19" location="Housing!A1" display="Housing   " xr:uid="{AC4DE3F2-F924-4D8F-94A5-8497D32A1C04}"/>
    <hyperlink ref="B20" location="'Home Insurance'!A1" display="Housing Insurance" xr:uid="{D23B9876-DBF3-4E4B-A491-C0BCAA0D4686}"/>
    <hyperlink ref="B21" location="Internet!A1" display="Internet" xr:uid="{D6969A6E-B73B-4039-BDA1-E8F0E48151E2}"/>
    <hyperlink ref="B22" location="'Personal Care'!A1" display="Personal Care" xr:uid="{19BFB80B-3EBD-4F50-AE37-1DB62EAD9416}"/>
    <hyperlink ref="B23" location="Retirement!A1" display="Retirement" xr:uid="{DB328E99-8B41-4000-854A-A4C7F579F34B}"/>
    <hyperlink ref="B24" location="'Student Loan'!A1" display="Student Loans" xr:uid="{82B5F2F7-B1B2-4867-BC08-D3D940BCD76E}"/>
    <hyperlink ref="B25" location="Transportation!A1" display="Transportation" xr:uid="{B995609B-31DF-41D2-A884-41063FC75354}"/>
    <hyperlink ref="B26" location="'Transportation Insurance'!A1" display="Transportation Insurance" xr:uid="{13E1BBDF-3667-49F1-960F-D05E310C7DEE}"/>
    <hyperlink ref="B27" location="Utilities!A1" display="Utilities" xr:uid="{177C445E-F17F-4AEC-9936-3EBCA2FDA0CD}"/>
    <hyperlink ref="B28" location="Vacation!A1" display="Vacation" xr:uid="{750A80F8-BCAA-4729-ADE3-79CCA9B5D801}"/>
    <hyperlink ref="B30" location="'Crystal Ball'!A1" display="Crystal Ball" xr:uid="{B58E9745-14E4-4EB7-9CE0-DA4EA2B1916E}"/>
    <hyperlink ref="B31" location="'Supplemental Income'!A1" display="Supplemental Income - You (Optional)" xr:uid="{6EE8F8C4-CA0D-4ADA-8C35-2A3CF139DFB8}"/>
    <hyperlink ref="B32" location="'Supplemental Income'!A1" display="Supplemental Income - Spouse (Optional)" xr:uid="{9A5F2DF5-BA31-4FB9-AF36-A5A47D6FB919}"/>
    <hyperlink ref="B33" location="S.O.S!A1" display="S.O.S./Financial Counselor (Optional)" xr:uid="{A4502A03-C983-494C-9200-D3A43F3F968F}"/>
    <hyperlink ref="B13" location="'Child Care'!A1" display="Child Care" xr:uid="{CCAC9E92-4033-4FC0-97B1-F43B74E40769}"/>
  </hyperlinks>
  <pageMargins left="0.7" right="0.7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3C0B3CDD-62AB-47D7-8A88-5C73A87AA776}">
          <x14:formula1>
            <xm:f>'Shopping Sheets'!$S$4:$S$6</xm:f>
          </x14:formula1>
          <xm:sqref>C18</xm:sqref>
        </x14:dataValidation>
        <x14:dataValidation type="list" allowBlank="1" showInputMessage="1" showErrorMessage="1" xr:uid="{67D7FA00-9991-44C3-8AC9-D09CFBF0F89F}">
          <x14:formula1>
            <xm:f>'Shopping Sheets'!$A$4:$A$9</xm:f>
          </x14:formula1>
          <xm:sqref>C10 C13</xm:sqref>
        </x14:dataValidation>
        <x14:dataValidation type="list" allowBlank="1" showInputMessage="1" showErrorMessage="1" xr:uid="{11B7340D-7685-47A1-A794-A179FD354772}">
          <x14:formula1>
            <xm:f>'Shopping Sheets'!$AG$4:$AG$13</xm:f>
          </x14:formula1>
          <xm:sqref>C25</xm:sqref>
        </x14:dataValidation>
        <x14:dataValidation type="list" allowBlank="1" showInputMessage="1" showErrorMessage="1" xr:uid="{64398411-2723-4B6B-9E70-3B04E63C0780}">
          <x14:formula1>
            <xm:f>'Shopping Sheets'!$Y$4:$Y$6</xm:f>
          </x14:formula1>
          <xm:sqref>C21</xm:sqref>
        </x14:dataValidation>
        <x14:dataValidation type="list" allowBlank="1" showInputMessage="1" showErrorMessage="1" xr:uid="{910FF353-6493-44F8-97A6-0A880819E966}">
          <x14:formula1>
            <xm:f>'Shopping Sheets'!$Q$4:$Q$7</xm:f>
          </x14:formula1>
          <xm:sqref>C17</xm:sqref>
        </x14:dataValidation>
        <x14:dataValidation type="list" allowBlank="1" showInputMessage="1" showErrorMessage="1" xr:uid="{D87913E6-C1AA-45DE-81BD-8358E51A9B94}">
          <x14:formula1>
            <xm:f>'Shopping Sheets'!$K$4:$K$7</xm:f>
          </x14:formula1>
          <xm:sqref>C14</xm:sqref>
        </x14:dataValidation>
        <x14:dataValidation type="list" allowBlank="1" showInputMessage="1" showErrorMessage="1" xr:uid="{6DFA0B0F-8AC0-432D-B612-207E639230A6}">
          <x14:formula1>
            <xm:f>'Shopping Sheets'!$AI$4:$AI$10</xm:f>
          </x14:formula1>
          <xm:sqref>C26</xm:sqref>
        </x14:dataValidation>
        <x14:dataValidation type="list" allowBlank="1" showInputMessage="1" showErrorMessage="1" xr:uid="{781F98FF-3D5E-4D8D-922E-22746F5D50E2}">
          <x14:formula1>
            <xm:f>'Shopping Sheets'!$O$4:$O$7</xm:f>
          </x14:formula1>
          <xm:sqref>C16</xm:sqref>
        </x14:dataValidation>
        <x14:dataValidation type="list" allowBlank="1" showInputMessage="1" showErrorMessage="1" xr:uid="{F03D04CB-F2B7-4CDE-9825-FE9E0163DFE7}">
          <x14:formula1>
            <xm:f>'Shopping Sheets'!$M$4:$M$9</xm:f>
          </x14:formula1>
          <xm:sqref>C15</xm:sqref>
        </x14:dataValidation>
        <x14:dataValidation type="list" allowBlank="1" showInputMessage="1" showErrorMessage="1" xr:uid="{F0ED7AFD-8940-4C18-B77D-0250C8BE7CA4}">
          <x14:formula1>
            <xm:f>'Shopping Sheets'!$AY$4:$AY$8</xm:f>
          </x14:formula1>
          <xm:sqref>C32</xm:sqref>
        </x14:dataValidation>
        <x14:dataValidation type="list" allowBlank="1" showInputMessage="1" showErrorMessage="1" xr:uid="{CBC97215-0AB5-407F-9CC9-A15D99027426}">
          <x14:formula1>
            <xm:f>'Shopping Sheets'!$C$4:$C$8</xm:f>
          </x14:formula1>
          <xm:sqref>C11</xm:sqref>
        </x14:dataValidation>
        <x14:dataValidation type="list" allowBlank="1" showInputMessage="1" showErrorMessage="1" xr:uid="{3930F61C-84A9-438C-AA04-34AEE9BD45BE}">
          <x14:formula1>
            <xm:f>'Shopping Sheets'!$E$4:$E$8</xm:f>
          </x14:formula1>
          <xm:sqref>C12</xm:sqref>
        </x14:dataValidation>
        <x14:dataValidation type="list" allowBlank="1" showInputMessage="1" showErrorMessage="1" xr:uid="{9C9D0CD1-7835-490A-BBB8-1809CDA05B21}">
          <x14:formula1>
            <xm:f>'Shopping Sheets'!$U$4:$U$9</xm:f>
          </x14:formula1>
          <xm:sqref>C19</xm:sqref>
        </x14:dataValidation>
        <x14:dataValidation type="list" allowBlank="1" showInputMessage="1" showErrorMessage="1" xr:uid="{36AB42A1-6B7E-49DA-BEC6-C55507A05BEB}">
          <x14:formula1>
            <xm:f>'Shopping Sheets'!$W$4:$W$9</xm:f>
          </x14:formula1>
          <xm:sqref>C20</xm:sqref>
        </x14:dataValidation>
        <x14:dataValidation type="list" allowBlank="1" showInputMessage="1" showErrorMessage="1" xr:uid="{2DBF6E3E-8177-48ED-A1D8-B9469ABB660E}">
          <x14:formula1>
            <xm:f>'Shopping Sheets'!$AA$4:$AA$8</xm:f>
          </x14:formula1>
          <xm:sqref>C22</xm:sqref>
        </x14:dataValidation>
        <x14:dataValidation type="list" allowBlank="1" showInputMessage="1" showErrorMessage="1" xr:uid="{24EF6FB4-A4BE-4484-AF75-AF08C884A5D4}">
          <x14:formula1>
            <xm:f>'Shopping Sheets'!$AC$4:$AC$6</xm:f>
          </x14:formula1>
          <xm:sqref>C23</xm:sqref>
        </x14:dataValidation>
        <x14:dataValidation type="list" allowBlank="1" showInputMessage="1" showErrorMessage="1" xr:uid="{87705C64-37A6-40C3-9BCB-C5563B595F9E}">
          <x14:formula1>
            <xm:f>'Shopping Sheets'!$AE$4:$AE$14</xm:f>
          </x14:formula1>
          <xm:sqref>C24</xm:sqref>
        </x14:dataValidation>
        <x14:dataValidation type="list" allowBlank="1" showInputMessage="1" showErrorMessage="1" xr:uid="{5D986F1B-21A7-49C7-B79C-A279059FE013}">
          <x14:formula1>
            <xm:f>'Shopping Sheets'!$AK$4:$AK$9</xm:f>
          </x14:formula1>
          <xm:sqref>C27</xm:sqref>
        </x14:dataValidation>
        <x14:dataValidation type="list" allowBlank="1" showInputMessage="1" showErrorMessage="1" xr:uid="{18604079-FFC0-4CD2-A32C-689C30A698E0}">
          <x14:formula1>
            <xm:f>'Shopping Sheets'!$AM$4:$AM$6</xm:f>
          </x14:formula1>
          <xm:sqref>C28</xm:sqref>
        </x14:dataValidation>
        <x14:dataValidation type="list" allowBlank="1" showInputMessage="1" showErrorMessage="1" xr:uid="{C053C5C4-1090-49CF-A925-31EF004B9603}">
          <x14:formula1>
            <xm:f>'Shopping Sheets'!$AW$4:$AW$11</xm:f>
          </x14:formula1>
          <xm:sqref>C31</xm:sqref>
        </x14:dataValidation>
        <x14:dataValidation type="list" allowBlank="1" showInputMessage="1" showErrorMessage="1" xr:uid="{4FCB01C5-549F-4CF5-9BAB-AC67C6706640}">
          <x14:formula1>
            <xm:f>'Shopping Sheets'!$AO$4</xm:f>
          </x14:formula1>
          <xm:sqref>C30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B2DEC326-6631-475E-9622-5F12237DDAF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36:F36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6" sqref="A36:F36"/>
    </sheetView>
  </sheetViews>
  <sheetFormatPr defaultColWidth="8.85546875" defaultRowHeight="15" x14ac:dyDescent="0.25"/>
  <cols>
    <col min="11" max="11" width="9.140625" customWidth="1"/>
  </cols>
  <sheetData>
    <row r="36" spans="1:6" ht="29.1" customHeight="1" x14ac:dyDescent="0.5">
      <c r="A36" s="130" t="s">
        <v>36</v>
      </c>
      <c r="B36" s="130"/>
      <c r="C36" s="130"/>
      <c r="D36" s="130"/>
      <c r="E36" s="130"/>
      <c r="F36" s="130"/>
    </row>
  </sheetData>
  <mergeCells count="1">
    <mergeCell ref="A36:F36"/>
  </mergeCells>
  <hyperlinks>
    <hyperlink ref="A36:F36" location="'Fab Life Scenario'!A1" display="RETURN TO SCENARIO" xr:uid="{4045AB44-61D2-4FCC-BE67-529C73630C03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56804421-08C4-45D9-B290-12467C6758D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0FACE6DD-1896-4761-BA2F-F3092985920E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35:F35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B5DC87A0-24BC-42E5-BF2A-5000301D763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35:F35"/>
  <sheetViews>
    <sheetView showGridLines="0" zoomScale="120" zoomScaleNormal="120" workbookViewId="0">
      <pane xSplit="6" ySplit="36" topLeftCell="AN37" activePane="bottomRight" state="frozen"/>
      <selection pane="topRight" activeCell="G1" sqref="G1"/>
      <selection pane="bottomLeft" activeCell="A37" sqref="A37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E5E15E36-A673-40B7-8D31-B3E14036D222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33:F33"/>
  <sheetViews>
    <sheetView showGridLines="0" zoomScale="120" zoomScaleNormal="120" workbookViewId="0">
      <pane xSplit="8" ySplit="36" topLeftCell="I37" activePane="bottomRight" state="frozen"/>
      <selection pane="topRight" activeCell="I1" sqref="I1"/>
      <selection pane="bottomLeft" activeCell="A37" sqref="A37"/>
      <selection pane="bottomRight" activeCell="A33" sqref="A33:F33"/>
    </sheetView>
  </sheetViews>
  <sheetFormatPr defaultColWidth="8.85546875" defaultRowHeight="15" x14ac:dyDescent="0.25"/>
  <sheetData>
    <row r="33" spans="1:6" ht="35.25" customHeight="1" x14ac:dyDescent="0.5">
      <c r="A33" s="130" t="s">
        <v>36</v>
      </c>
      <c r="B33" s="130"/>
      <c r="C33" s="130"/>
      <c r="D33" s="130"/>
      <c r="E33" s="130"/>
      <c r="F33" s="130"/>
    </row>
  </sheetData>
  <mergeCells count="1">
    <mergeCell ref="A33:F33"/>
  </mergeCells>
  <hyperlinks>
    <hyperlink ref="A33:F33" location="'Fab Life Scenario'!A1" display="RETURN TO SCENARIO" xr:uid="{E201CF87-BCF8-41D3-A94D-F7967F88FF68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5:F35"/>
  <sheetViews>
    <sheetView showGridLines="0" zoomScale="120" zoomScaleNormal="120" workbookViewId="0">
      <pane xSplit="12" ySplit="35" topLeftCell="M36" activePane="bottomRight" state="frozen"/>
      <selection pane="topRight" activeCell="M1" sqref="M1"/>
      <selection pane="bottomLeft" activeCell="A36" sqref="A36"/>
      <selection pane="bottomRight" activeCell="A35" sqref="A35:F35"/>
    </sheetView>
  </sheetViews>
  <sheetFormatPr defaultColWidth="8.85546875" defaultRowHeight="15" x14ac:dyDescent="0.25"/>
  <sheetData>
    <row r="35" spans="1:6" ht="29.1" customHeight="1" x14ac:dyDescent="0.5">
      <c r="A35" s="130" t="s">
        <v>36</v>
      </c>
      <c r="B35" s="130"/>
      <c r="C35" s="130"/>
      <c r="D35" s="130"/>
      <c r="E35" s="130"/>
      <c r="F35" s="130"/>
    </row>
  </sheetData>
  <mergeCells count="1">
    <mergeCell ref="A35:F35"/>
  </mergeCells>
  <hyperlinks>
    <hyperlink ref="A35:F35" location="'Fab Life Scenario'!A1" display="RETURN TO SCENARIO" xr:uid="{D2EF4D72-4518-45BF-87F7-BD803262CA6E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37:F38"/>
  <sheetViews>
    <sheetView showGridLines="0" topLeftCell="A4" zoomScale="120" zoomScaleNormal="120" workbookViewId="0">
      <pane xSplit="12" ySplit="36" topLeftCell="M49" activePane="bottomRight" state="frozen"/>
      <selection activeCell="A4" sqref="A4"/>
      <selection pane="topRight" activeCell="M4" sqref="M4"/>
      <selection pane="bottomLeft" activeCell="A40" sqref="A40"/>
      <selection pane="bottomRight" activeCell="A38" sqref="A38:F38"/>
    </sheetView>
  </sheetViews>
  <sheetFormatPr defaultColWidth="8.85546875" defaultRowHeight="15" x14ac:dyDescent="0.25"/>
  <sheetData>
    <row r="37" spans="1:6" ht="12" customHeight="1" x14ac:dyDescent="0.25"/>
    <row r="38" spans="1:6" ht="27.95" customHeight="1" x14ac:dyDescent="0.5">
      <c r="A38" s="130" t="s">
        <v>36</v>
      </c>
      <c r="B38" s="130"/>
      <c r="C38" s="130"/>
      <c r="D38" s="130"/>
      <c r="E38" s="130"/>
      <c r="F38" s="130"/>
    </row>
  </sheetData>
  <mergeCells count="1">
    <mergeCell ref="A38:F38"/>
  </mergeCells>
  <hyperlinks>
    <hyperlink ref="A38:F38" location="'Fab Life Scenario'!A1" display="RETURN TO SCENARIO" xr:uid="{001F8498-8E50-4393-A702-EE8FD0337721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"/>
  <dimension ref="A1:BB18"/>
  <sheetViews>
    <sheetView topLeftCell="AR1" zoomScale="175" zoomScaleNormal="175" workbookViewId="0">
      <selection activeCell="AY18" sqref="AY18"/>
    </sheetView>
  </sheetViews>
  <sheetFormatPr defaultColWidth="9.140625" defaultRowHeight="15" x14ac:dyDescent="0.3"/>
  <cols>
    <col min="1" max="1" width="51" style="3" bestFit="1" customWidth="1"/>
    <col min="2" max="2" width="6.28515625" style="3" customWidth="1"/>
    <col min="3" max="3" width="33.42578125" style="3" customWidth="1"/>
    <col min="4" max="4" width="7.42578125" style="3" customWidth="1"/>
    <col min="5" max="5" width="26.42578125" style="3" customWidth="1"/>
    <col min="6" max="6" width="8.28515625" style="3" customWidth="1"/>
    <col min="7" max="7" width="27.28515625" style="3" bestFit="1" customWidth="1"/>
    <col min="8" max="8" width="8.28515625" style="3" customWidth="1"/>
    <col min="9" max="9" width="27.28515625" style="3" bestFit="1" customWidth="1"/>
    <col min="10" max="10" width="8.28515625" style="3" customWidth="1"/>
    <col min="11" max="11" width="29.42578125" style="3" bestFit="1" customWidth="1"/>
    <col min="12" max="12" width="6.140625" style="3" customWidth="1"/>
    <col min="13" max="13" width="35.140625" style="3" bestFit="1" customWidth="1"/>
    <col min="14" max="14" width="6.7109375" style="3" customWidth="1"/>
    <col min="15" max="15" width="31.42578125" style="3" bestFit="1" customWidth="1"/>
    <col min="16" max="16" width="6.42578125" style="3" customWidth="1"/>
    <col min="17" max="17" width="23.42578125" style="3" bestFit="1" customWidth="1"/>
    <col min="18" max="18" width="7" style="3" customWidth="1"/>
    <col min="19" max="19" width="43.42578125" style="3" customWidth="1"/>
    <col min="20" max="20" width="7" style="3" customWidth="1"/>
    <col min="21" max="21" width="24.85546875" style="3" bestFit="1" customWidth="1"/>
    <col min="22" max="22" width="8.140625" style="3" customWidth="1"/>
    <col min="23" max="23" width="38.42578125" style="3" customWidth="1"/>
    <col min="24" max="24" width="9.28515625" style="3" customWidth="1"/>
    <col min="25" max="25" width="40" style="3" bestFit="1" customWidth="1"/>
    <col min="26" max="26" width="7.42578125" style="3" customWidth="1"/>
    <col min="27" max="27" width="45.7109375" style="3" customWidth="1"/>
    <col min="28" max="28" width="7.140625" style="3" customWidth="1"/>
    <col min="29" max="29" width="44.28515625" style="3" customWidth="1"/>
    <col min="30" max="30" width="7.28515625" style="3" customWidth="1"/>
    <col min="31" max="31" width="46.28515625" style="3" customWidth="1"/>
    <col min="32" max="32" width="6.42578125" style="3" customWidth="1"/>
    <col min="33" max="33" width="35" style="3" bestFit="1" customWidth="1"/>
    <col min="34" max="34" width="7.7109375" style="3" customWidth="1"/>
    <col min="35" max="35" width="30" style="3" customWidth="1"/>
    <col min="36" max="36" width="6.85546875" style="3" customWidth="1"/>
    <col min="37" max="37" width="24.140625" style="3" customWidth="1"/>
    <col min="38" max="38" width="6.42578125" style="3" customWidth="1"/>
    <col min="39" max="39" width="30.42578125" style="3" customWidth="1"/>
    <col min="40" max="40" width="7.28515625" style="3" customWidth="1"/>
    <col min="41" max="41" width="56.7109375" style="3" customWidth="1"/>
    <col min="42" max="42" width="14.85546875" style="3" customWidth="1"/>
    <col min="43" max="43" width="52.28515625" style="3" customWidth="1"/>
    <col min="44" max="44" width="6.140625" style="3" customWidth="1"/>
    <col min="45" max="45" width="29.140625" style="3" customWidth="1"/>
    <col min="46" max="46" width="7.42578125" style="3" customWidth="1"/>
    <col min="47" max="47" width="42" style="3" customWidth="1"/>
    <col min="48" max="48" width="9.140625" style="3" customWidth="1"/>
    <col min="49" max="49" width="37.42578125" style="3" customWidth="1"/>
    <col min="50" max="50" width="7.42578125" style="3" customWidth="1"/>
    <col min="51" max="51" width="37.42578125" style="3" customWidth="1"/>
    <col min="52" max="52" width="7" style="3" customWidth="1"/>
    <col min="53" max="53" width="19.42578125" style="3" hidden="1" customWidth="1"/>
    <col min="54" max="54" width="63" style="3" hidden="1" customWidth="1"/>
    <col min="55" max="16384" width="9.140625" style="3"/>
  </cols>
  <sheetData>
    <row r="1" spans="1:54" ht="15.75" thickBot="1" x14ac:dyDescent="0.35"/>
    <row r="2" spans="1:54" s="2" customFormat="1" ht="41.25" customHeight="1" x14ac:dyDescent="0.35">
      <c r="A2" s="117" t="s">
        <v>12</v>
      </c>
      <c r="B2" s="118"/>
      <c r="C2" s="120" t="s">
        <v>21</v>
      </c>
      <c r="D2" s="116"/>
      <c r="E2" s="123" t="s">
        <v>47</v>
      </c>
      <c r="F2" s="124"/>
      <c r="G2" s="113" t="s">
        <v>48</v>
      </c>
      <c r="H2" s="114"/>
      <c r="I2" s="123" t="s">
        <v>49</v>
      </c>
      <c r="J2" s="124"/>
      <c r="K2" s="119" t="s">
        <v>11</v>
      </c>
      <c r="L2" s="114"/>
      <c r="M2" s="115" t="s">
        <v>14</v>
      </c>
      <c r="N2" s="116"/>
      <c r="O2" s="115" t="s">
        <v>10</v>
      </c>
      <c r="P2" s="120"/>
      <c r="Q2" s="121" t="s">
        <v>7</v>
      </c>
      <c r="R2" s="122"/>
      <c r="S2" s="119" t="s">
        <v>24</v>
      </c>
      <c r="T2" s="114"/>
      <c r="U2" s="115" t="s">
        <v>4</v>
      </c>
      <c r="V2" s="116"/>
      <c r="W2" s="115" t="s">
        <v>25</v>
      </c>
      <c r="X2" s="116"/>
      <c r="Y2" s="115" t="s">
        <v>20</v>
      </c>
      <c r="Z2" s="116"/>
      <c r="AA2" s="115" t="s">
        <v>13</v>
      </c>
      <c r="AB2" s="116"/>
      <c r="AC2" s="115" t="s">
        <v>15</v>
      </c>
      <c r="AD2" s="116"/>
      <c r="AE2" s="115" t="s">
        <v>23</v>
      </c>
      <c r="AF2" s="120"/>
      <c r="AG2" s="128" t="s">
        <v>8</v>
      </c>
      <c r="AH2" s="129"/>
      <c r="AI2" s="120" t="s">
        <v>9</v>
      </c>
      <c r="AJ2" s="116"/>
      <c r="AK2" s="115" t="s">
        <v>6</v>
      </c>
      <c r="AL2" s="116"/>
      <c r="AM2" s="115" t="s">
        <v>31</v>
      </c>
      <c r="AN2" s="116"/>
      <c r="AO2" s="123" t="s">
        <v>17</v>
      </c>
      <c r="AP2" s="124"/>
      <c r="AQ2" s="126" t="s">
        <v>16</v>
      </c>
      <c r="AR2" s="127"/>
      <c r="AS2" s="113" t="s">
        <v>34</v>
      </c>
      <c r="AT2" s="114"/>
      <c r="AU2" s="115" t="s">
        <v>35</v>
      </c>
      <c r="AV2" s="116"/>
      <c r="AW2" s="120" t="s">
        <v>33</v>
      </c>
      <c r="AX2" s="116"/>
      <c r="AY2" s="115" t="s">
        <v>22</v>
      </c>
      <c r="AZ2" s="116"/>
      <c r="BA2" s="125" t="s">
        <v>51</v>
      </c>
      <c r="BB2" s="124"/>
    </row>
    <row r="3" spans="1:54" ht="28.5" customHeight="1" x14ac:dyDescent="0.3">
      <c r="A3" s="12">
        <v>0</v>
      </c>
      <c r="B3" s="13">
        <v>0</v>
      </c>
      <c r="C3" s="19">
        <v>0</v>
      </c>
      <c r="D3" s="57">
        <v>0</v>
      </c>
      <c r="E3" s="12">
        <v>0</v>
      </c>
      <c r="F3" s="13">
        <v>0</v>
      </c>
      <c r="G3" s="27">
        <v>0</v>
      </c>
      <c r="H3" s="5">
        <v>0</v>
      </c>
      <c r="I3" s="30">
        <v>0</v>
      </c>
      <c r="J3" s="13">
        <v>0</v>
      </c>
      <c r="K3" s="19">
        <v>0</v>
      </c>
      <c r="L3" s="5">
        <v>0</v>
      </c>
      <c r="M3" s="12">
        <v>0</v>
      </c>
      <c r="N3" s="59">
        <v>0</v>
      </c>
      <c r="O3" s="4">
        <v>0</v>
      </c>
      <c r="P3" s="61">
        <v>0</v>
      </c>
      <c r="Q3" s="12">
        <v>0</v>
      </c>
      <c r="R3" s="13">
        <v>0</v>
      </c>
      <c r="S3" s="19">
        <v>0</v>
      </c>
      <c r="T3" s="5">
        <v>0</v>
      </c>
      <c r="U3" s="12">
        <v>0</v>
      </c>
      <c r="V3" s="13">
        <v>0</v>
      </c>
      <c r="W3" s="4">
        <v>0</v>
      </c>
      <c r="X3" s="57">
        <v>0</v>
      </c>
      <c r="Y3" s="12">
        <v>0</v>
      </c>
      <c r="Z3" s="59">
        <v>0</v>
      </c>
      <c r="AA3" s="4">
        <v>0</v>
      </c>
      <c r="AB3" s="5">
        <v>0</v>
      </c>
      <c r="AC3" s="12">
        <v>0</v>
      </c>
      <c r="AD3" s="13">
        <v>0</v>
      </c>
      <c r="AE3" s="4">
        <v>0</v>
      </c>
      <c r="AF3" s="10">
        <v>0</v>
      </c>
      <c r="AG3" s="12">
        <v>0</v>
      </c>
      <c r="AH3" s="59">
        <v>0</v>
      </c>
      <c r="AI3" s="19">
        <v>0</v>
      </c>
      <c r="AJ3" s="57">
        <v>0</v>
      </c>
      <c r="AK3" s="12">
        <v>0</v>
      </c>
      <c r="AL3" s="13">
        <v>0</v>
      </c>
      <c r="AM3" s="4">
        <v>0</v>
      </c>
      <c r="AN3" s="5">
        <v>0</v>
      </c>
      <c r="AO3" s="12">
        <v>0</v>
      </c>
      <c r="AP3" s="13">
        <v>0</v>
      </c>
      <c r="AQ3" s="4">
        <v>0</v>
      </c>
      <c r="AR3" s="10">
        <v>0</v>
      </c>
      <c r="AS3" s="4">
        <v>0</v>
      </c>
      <c r="AT3" s="5">
        <v>0</v>
      </c>
      <c r="AU3" s="4">
        <v>0</v>
      </c>
      <c r="AV3" s="5">
        <v>0</v>
      </c>
      <c r="AW3" s="22">
        <v>0</v>
      </c>
      <c r="AX3" s="13">
        <v>0</v>
      </c>
      <c r="AY3" s="4">
        <v>0</v>
      </c>
      <c r="AZ3" s="5">
        <v>0</v>
      </c>
      <c r="BA3" s="22">
        <v>0</v>
      </c>
      <c r="BB3" s="13"/>
    </row>
    <row r="4" spans="1:54" x14ac:dyDescent="0.3">
      <c r="A4" s="14" t="s">
        <v>187</v>
      </c>
      <c r="B4" s="15">
        <v>-12</v>
      </c>
      <c r="C4" s="20" t="s">
        <v>188</v>
      </c>
      <c r="D4" s="58">
        <v>-25</v>
      </c>
      <c r="E4" s="14" t="s">
        <v>189</v>
      </c>
      <c r="F4" s="15">
        <v>0</v>
      </c>
      <c r="G4" s="6" t="s">
        <v>189</v>
      </c>
      <c r="H4" s="7">
        <v>0</v>
      </c>
      <c r="I4" s="14" t="s">
        <v>189</v>
      </c>
      <c r="J4" s="15">
        <v>0</v>
      </c>
      <c r="K4" s="20" t="s">
        <v>190</v>
      </c>
      <c r="L4" s="7">
        <v>-5</v>
      </c>
      <c r="M4" s="14" t="s">
        <v>295</v>
      </c>
      <c r="N4" s="34">
        <v>0</v>
      </c>
      <c r="O4" s="6" t="s">
        <v>191</v>
      </c>
      <c r="P4" s="62">
        <v>-18</v>
      </c>
      <c r="Q4" s="14" t="s">
        <v>192</v>
      </c>
      <c r="R4" s="15">
        <v>-515</v>
      </c>
      <c r="S4" s="20" t="s">
        <v>193</v>
      </c>
      <c r="T4" s="7">
        <v>-172</v>
      </c>
      <c r="U4" s="14" t="s">
        <v>194</v>
      </c>
      <c r="V4" s="33">
        <v>-1216</v>
      </c>
      <c r="W4" s="6" t="s">
        <v>195</v>
      </c>
      <c r="X4" s="58">
        <v>-14</v>
      </c>
      <c r="Y4" s="14" t="s">
        <v>196</v>
      </c>
      <c r="Z4" s="34">
        <v>-61</v>
      </c>
      <c r="AA4" s="6" t="s">
        <v>197</v>
      </c>
      <c r="AB4" s="7">
        <v>-256</v>
      </c>
      <c r="AC4" s="14" t="s">
        <v>198</v>
      </c>
      <c r="AD4" s="89">
        <f>'Fab Life Scenario'!$G$5*-0.03</f>
        <v>-117.375</v>
      </c>
      <c r="AE4" s="6" t="s">
        <v>199</v>
      </c>
      <c r="AF4" s="11">
        <v>0</v>
      </c>
      <c r="AG4" s="14" t="s">
        <v>200</v>
      </c>
      <c r="AH4" s="34">
        <v>-343</v>
      </c>
      <c r="AI4" s="20" t="s">
        <v>201</v>
      </c>
      <c r="AJ4" s="58">
        <v>0</v>
      </c>
      <c r="AK4" s="14" t="s">
        <v>202</v>
      </c>
      <c r="AL4" s="15">
        <v>-247</v>
      </c>
      <c r="AM4" s="6" t="s">
        <v>171</v>
      </c>
      <c r="AN4" s="7">
        <v>-350</v>
      </c>
      <c r="AO4" s="14" t="str" cm="1">
        <f t="array" ref="AO4">INDEX(Wheel!C:C,((((IF(ISTEXT('FAB Life Introduction'!I41),DATEVALUE(LEFT('FAB Life Introduction'!I41,LEN('FAB Life Introduction'!I41)-4)&amp;RIGHT('FAB Life Introduction'!I41,4)+1000),EDATE('FAB Life Introduction'!I41,12000)))/26)-TRUNC((IF(ISTEXT('FAB Life Introduction'!I41),DATEVALUE(LEFT('FAB Life Introduction'!I41,LEN('FAB Life Introduction'!I41)-4)&amp;RIGHT('FAB Life Introduction'!I41,4)+1000),EDATE('FAB Life Introduction'!I41,12000)))/26))*25)+2)</f>
        <v>Oh no! What happened? Pay your state taxes.</v>
      </c>
      <c r="AP4" s="15">
        <f>INDEX(Wheel!B:B, MATCH('Shopping Sheets'!AO4,Wheel!C:C,0))</f>
        <v>-321</v>
      </c>
      <c r="AQ4" s="6" t="s">
        <v>203</v>
      </c>
      <c r="AR4" s="11">
        <v>0</v>
      </c>
      <c r="AS4" s="6" t="s">
        <v>204</v>
      </c>
      <c r="AT4" s="7">
        <v>200</v>
      </c>
      <c r="AU4" s="6" t="s">
        <v>176</v>
      </c>
      <c r="AV4" s="7">
        <v>188</v>
      </c>
      <c r="AW4" s="23" t="s">
        <v>178</v>
      </c>
      <c r="AX4" s="15">
        <v>0</v>
      </c>
      <c r="AY4" s="6" t="s">
        <v>178</v>
      </c>
      <c r="AZ4" s="7">
        <v>0</v>
      </c>
      <c r="BA4" s="14" t="s">
        <v>38</v>
      </c>
      <c r="BB4" s="34" t="s">
        <v>58</v>
      </c>
    </row>
    <row r="5" spans="1:54" x14ac:dyDescent="0.3">
      <c r="A5" s="14" t="s">
        <v>205</v>
      </c>
      <c r="B5" s="15">
        <v>0</v>
      </c>
      <c r="C5" s="20" t="s">
        <v>206</v>
      </c>
      <c r="D5" s="58">
        <v>-30</v>
      </c>
      <c r="E5" s="14" t="s">
        <v>207</v>
      </c>
      <c r="F5" s="15">
        <v>-200</v>
      </c>
      <c r="G5" s="6" t="s">
        <v>208</v>
      </c>
      <c r="H5" s="7">
        <v>-350</v>
      </c>
      <c r="I5" s="14" t="s">
        <v>209</v>
      </c>
      <c r="J5" s="15">
        <v>-400</v>
      </c>
      <c r="K5" s="20" t="s">
        <v>210</v>
      </c>
      <c r="L5" s="7">
        <v>-25</v>
      </c>
      <c r="M5" s="14" t="s">
        <v>211</v>
      </c>
      <c r="N5" s="34">
        <v>-30</v>
      </c>
      <c r="O5" s="6" t="s">
        <v>212</v>
      </c>
      <c r="P5" s="62">
        <v>-20</v>
      </c>
      <c r="Q5" s="14" t="s">
        <v>213</v>
      </c>
      <c r="R5" s="15">
        <v>-772</v>
      </c>
      <c r="S5" s="20" t="s">
        <v>214</v>
      </c>
      <c r="T5" s="7">
        <v>-320</v>
      </c>
      <c r="U5" s="14" t="s">
        <v>215</v>
      </c>
      <c r="V5" s="33">
        <v>-1690</v>
      </c>
      <c r="W5" s="6" t="s">
        <v>216</v>
      </c>
      <c r="X5" s="58">
        <v>-18</v>
      </c>
      <c r="Y5" s="14" t="s">
        <v>217</v>
      </c>
      <c r="Z5" s="34">
        <v>-80</v>
      </c>
      <c r="AA5" s="6" t="s">
        <v>218</v>
      </c>
      <c r="AB5" s="7">
        <v>-448</v>
      </c>
      <c r="AC5" s="14" t="s">
        <v>219</v>
      </c>
      <c r="AD5" s="89">
        <f>'Fab Life Scenario'!$G$5*-0.06</f>
        <v>-234.75</v>
      </c>
      <c r="AE5" s="6" t="s">
        <v>220</v>
      </c>
      <c r="AF5" s="11">
        <v>-150</v>
      </c>
      <c r="AG5" s="14" t="s">
        <v>221</v>
      </c>
      <c r="AH5" s="34">
        <v>-390</v>
      </c>
      <c r="AI5" s="6" t="s">
        <v>222</v>
      </c>
      <c r="AJ5" s="58">
        <v>-99</v>
      </c>
      <c r="AK5" s="14" t="s">
        <v>223</v>
      </c>
      <c r="AL5" s="15">
        <v>-303</v>
      </c>
      <c r="AM5" s="6" t="s">
        <v>172</v>
      </c>
      <c r="AN5" s="64">
        <v>-170</v>
      </c>
      <c r="AO5" s="14"/>
      <c r="AP5" s="15"/>
      <c r="AQ5" s="6" t="s">
        <v>224</v>
      </c>
      <c r="AR5" s="11">
        <v>-333</v>
      </c>
      <c r="AS5" s="6" t="s">
        <v>225</v>
      </c>
      <c r="AT5" s="7">
        <v>400</v>
      </c>
      <c r="AU5" s="6" t="s">
        <v>177</v>
      </c>
      <c r="AV5" s="7">
        <v>447</v>
      </c>
      <c r="AW5" s="23" t="s">
        <v>179</v>
      </c>
      <c r="AX5" s="15">
        <v>300</v>
      </c>
      <c r="AY5" s="6" t="s">
        <v>181</v>
      </c>
      <c r="AZ5" s="7">
        <v>400</v>
      </c>
      <c r="BA5" s="14" t="s">
        <v>39</v>
      </c>
      <c r="BB5" s="34" t="s">
        <v>59</v>
      </c>
    </row>
    <row r="6" spans="1:54" x14ac:dyDescent="0.3">
      <c r="A6" s="14" t="s">
        <v>226</v>
      </c>
      <c r="B6" s="15">
        <v>-10</v>
      </c>
      <c r="C6" s="20" t="s">
        <v>227</v>
      </c>
      <c r="D6" s="58">
        <v>-50</v>
      </c>
      <c r="E6" s="14" t="s">
        <v>228</v>
      </c>
      <c r="F6" s="15">
        <v>-799</v>
      </c>
      <c r="G6" s="6" t="s">
        <v>229</v>
      </c>
      <c r="H6" s="7">
        <v>-400</v>
      </c>
      <c r="I6" s="14" t="s">
        <v>230</v>
      </c>
      <c r="J6" s="15">
        <v>-950</v>
      </c>
      <c r="K6" s="20" t="s">
        <v>231</v>
      </c>
      <c r="L6" s="7">
        <v>-50</v>
      </c>
      <c r="M6" s="14" t="s">
        <v>232</v>
      </c>
      <c r="N6" s="34">
        <v>-100</v>
      </c>
      <c r="O6" s="6" t="s">
        <v>233</v>
      </c>
      <c r="P6" s="62">
        <v>-29</v>
      </c>
      <c r="Q6" s="14" t="s">
        <v>234</v>
      </c>
      <c r="R6" s="15">
        <v>-954</v>
      </c>
      <c r="S6" s="20" t="s">
        <v>235</v>
      </c>
      <c r="T6" s="7">
        <v>-870</v>
      </c>
      <c r="U6" s="14" t="s">
        <v>236</v>
      </c>
      <c r="V6" s="33">
        <v>-2017</v>
      </c>
      <c r="W6" s="6" t="s">
        <v>237</v>
      </c>
      <c r="X6" s="58">
        <v>-19</v>
      </c>
      <c r="Y6" s="14" t="s">
        <v>238</v>
      </c>
      <c r="Z6" s="34">
        <v>-99</v>
      </c>
      <c r="AA6" s="6" t="s">
        <v>239</v>
      </c>
      <c r="AB6" s="7">
        <v>-576</v>
      </c>
      <c r="AC6" s="14" t="s">
        <v>240</v>
      </c>
      <c r="AD6" s="89">
        <f>'Fab Life Scenario'!$G$5*-0.06</f>
        <v>-234.75</v>
      </c>
      <c r="AE6" s="6" t="s">
        <v>241</v>
      </c>
      <c r="AF6" s="11">
        <v>-150</v>
      </c>
      <c r="AG6" s="14" t="s">
        <v>242</v>
      </c>
      <c r="AH6" s="34">
        <v>-463</v>
      </c>
      <c r="AI6" s="6" t="s">
        <v>243</v>
      </c>
      <c r="AJ6" s="58">
        <v>-132</v>
      </c>
      <c r="AK6" s="14" t="s">
        <v>244</v>
      </c>
      <c r="AL6" s="15">
        <v>-397</v>
      </c>
      <c r="AM6" s="6" t="s">
        <v>173</v>
      </c>
      <c r="AN6" s="7">
        <v>-441</v>
      </c>
      <c r="AO6" s="14"/>
      <c r="AP6" s="15"/>
      <c r="AQ6" s="6" t="s">
        <v>245</v>
      </c>
      <c r="AR6" s="11">
        <v>-30</v>
      </c>
      <c r="AS6" s="6" t="s">
        <v>246</v>
      </c>
      <c r="AT6" s="7">
        <v>600</v>
      </c>
      <c r="AU6" s="6"/>
      <c r="AV6" s="7"/>
      <c r="AW6" s="23" t="s">
        <v>180</v>
      </c>
      <c r="AX6" s="15">
        <v>150</v>
      </c>
      <c r="AY6" s="6" t="s">
        <v>182</v>
      </c>
      <c r="AZ6" s="7">
        <v>600</v>
      </c>
      <c r="BA6" s="14" t="s">
        <v>40</v>
      </c>
      <c r="BB6" s="34" t="s">
        <v>53</v>
      </c>
    </row>
    <row r="7" spans="1:54" x14ac:dyDescent="0.3">
      <c r="A7" s="14" t="s">
        <v>247</v>
      </c>
      <c r="B7" s="15">
        <v>0</v>
      </c>
      <c r="C7" s="20" t="s">
        <v>248</v>
      </c>
      <c r="D7" s="58">
        <v>-35</v>
      </c>
      <c r="E7" s="14" t="s">
        <v>249</v>
      </c>
      <c r="F7" s="15">
        <v>-2126</v>
      </c>
      <c r="G7" s="6"/>
      <c r="H7" s="7"/>
      <c r="I7" s="14" t="s">
        <v>250</v>
      </c>
      <c r="J7" s="15">
        <v>-2100</v>
      </c>
      <c r="K7" s="20" t="s">
        <v>251</v>
      </c>
      <c r="L7" s="7">
        <v>-80</v>
      </c>
      <c r="M7" s="14" t="s">
        <v>252</v>
      </c>
      <c r="N7" s="34">
        <v>-217</v>
      </c>
      <c r="O7" s="6" t="s">
        <v>253</v>
      </c>
      <c r="P7" s="62">
        <v>-41</v>
      </c>
      <c r="Q7" s="14" t="s">
        <v>254</v>
      </c>
      <c r="R7" s="33">
        <v>-1175</v>
      </c>
      <c r="S7" s="20"/>
      <c r="T7" s="7"/>
      <c r="U7" s="14" t="s">
        <v>255</v>
      </c>
      <c r="V7" s="33">
        <v>-1273</v>
      </c>
      <c r="W7" s="6" t="s">
        <v>256</v>
      </c>
      <c r="X7" s="58">
        <v>-86</v>
      </c>
      <c r="Y7" s="14"/>
      <c r="Z7" s="15"/>
      <c r="AA7" s="6" t="s">
        <v>257</v>
      </c>
      <c r="AB7" s="7">
        <v>-640</v>
      </c>
      <c r="AC7" s="14"/>
      <c r="AD7" s="15"/>
      <c r="AE7" s="6" t="s">
        <v>258</v>
      </c>
      <c r="AF7" s="11">
        <v>-236</v>
      </c>
      <c r="AG7" s="14" t="s">
        <v>259</v>
      </c>
      <c r="AH7" s="34">
        <v>-555</v>
      </c>
      <c r="AI7" s="6" t="s">
        <v>260</v>
      </c>
      <c r="AJ7" s="58">
        <v>-118</v>
      </c>
      <c r="AK7" s="14" t="s">
        <v>261</v>
      </c>
      <c r="AL7" s="15">
        <v>-267</v>
      </c>
      <c r="AM7" s="6"/>
      <c r="AN7" s="7"/>
      <c r="AO7" s="14"/>
      <c r="AP7" s="15"/>
      <c r="AQ7" s="6" t="s">
        <v>262</v>
      </c>
      <c r="AR7" s="11">
        <v>-20</v>
      </c>
      <c r="AS7" s="6"/>
      <c r="AT7" s="7"/>
      <c r="AU7" s="6"/>
      <c r="AV7" s="7"/>
      <c r="AW7" s="23" t="s">
        <v>181</v>
      </c>
      <c r="AX7" s="15">
        <v>400</v>
      </c>
      <c r="AY7" s="6" t="s">
        <v>183</v>
      </c>
      <c r="AZ7" s="7">
        <v>800</v>
      </c>
      <c r="BA7" s="14" t="s">
        <v>41</v>
      </c>
      <c r="BB7" s="34" t="s">
        <v>52</v>
      </c>
    </row>
    <row r="8" spans="1:54" x14ac:dyDescent="0.3">
      <c r="A8" s="14" t="s">
        <v>263</v>
      </c>
      <c r="B8" s="15">
        <v>-22</v>
      </c>
      <c r="C8" s="20" t="s">
        <v>264</v>
      </c>
      <c r="D8" s="58">
        <v>-60</v>
      </c>
      <c r="E8" s="14" t="s">
        <v>265</v>
      </c>
      <c r="F8" s="15">
        <v>-3033</v>
      </c>
      <c r="G8" s="6"/>
      <c r="H8" s="7"/>
      <c r="I8" s="14" t="s">
        <v>266</v>
      </c>
      <c r="J8" s="15">
        <v>-2700</v>
      </c>
      <c r="K8" s="20"/>
      <c r="L8" s="7"/>
      <c r="M8" s="14" t="s">
        <v>267</v>
      </c>
      <c r="N8" s="34">
        <v>-15</v>
      </c>
      <c r="O8" s="6"/>
      <c r="P8" s="11"/>
      <c r="Q8" s="14"/>
      <c r="R8" s="15"/>
      <c r="S8" s="20"/>
      <c r="T8" s="7"/>
      <c r="U8" s="14" t="s">
        <v>268</v>
      </c>
      <c r="V8" s="33">
        <v>-1932</v>
      </c>
      <c r="W8" s="6" t="s">
        <v>269</v>
      </c>
      <c r="X8" s="58">
        <v>-88</v>
      </c>
      <c r="Y8" s="14"/>
      <c r="Z8" s="15"/>
      <c r="AA8" s="6" t="s">
        <v>270</v>
      </c>
      <c r="AB8" s="7">
        <v>-704</v>
      </c>
      <c r="AC8" s="14"/>
      <c r="AD8" s="15"/>
      <c r="AE8" s="6" t="s">
        <v>271</v>
      </c>
      <c r="AF8" s="11">
        <v>-132</v>
      </c>
      <c r="AG8" s="14" t="s">
        <v>272</v>
      </c>
      <c r="AH8" s="34">
        <v>-503</v>
      </c>
      <c r="AI8" s="6" t="s">
        <v>273</v>
      </c>
      <c r="AJ8" s="58">
        <v>-157</v>
      </c>
      <c r="AK8" s="14" t="s">
        <v>274</v>
      </c>
      <c r="AL8" s="15">
        <v>-333</v>
      </c>
      <c r="AM8" s="6"/>
      <c r="AN8" s="7"/>
      <c r="AO8" s="14"/>
      <c r="AP8" s="15"/>
      <c r="AQ8" s="6" t="s">
        <v>275</v>
      </c>
      <c r="AR8" s="11">
        <v>-25</v>
      </c>
      <c r="AS8" s="6"/>
      <c r="AT8" s="7"/>
      <c r="AU8" s="6"/>
      <c r="AV8" s="7"/>
      <c r="AW8" s="23" t="s">
        <v>182</v>
      </c>
      <c r="AX8" s="15">
        <v>600</v>
      </c>
      <c r="AY8" s="6" t="s">
        <v>186</v>
      </c>
      <c r="AZ8" s="64">
        <v>1600</v>
      </c>
      <c r="BA8" s="14" t="s">
        <v>42</v>
      </c>
      <c r="BB8" s="34" t="s">
        <v>57</v>
      </c>
    </row>
    <row r="9" spans="1:54" x14ac:dyDescent="0.3">
      <c r="A9" s="14" t="s">
        <v>276</v>
      </c>
      <c r="B9" s="15">
        <v>0</v>
      </c>
      <c r="C9" s="20"/>
      <c r="D9" s="7"/>
      <c r="E9" s="14"/>
      <c r="F9" s="15"/>
      <c r="G9" s="6"/>
      <c r="H9" s="7"/>
      <c r="I9" s="14" t="s">
        <v>277</v>
      </c>
      <c r="J9" s="15">
        <v>-6066</v>
      </c>
      <c r="K9" s="20"/>
      <c r="L9" s="7"/>
      <c r="M9" s="14" t="s">
        <v>278</v>
      </c>
      <c r="N9" s="34">
        <v>-115</v>
      </c>
      <c r="O9" s="6"/>
      <c r="P9" s="11"/>
      <c r="Q9" s="14"/>
      <c r="R9" s="15"/>
      <c r="S9" s="20"/>
      <c r="T9" s="7"/>
      <c r="U9" s="14" t="s">
        <v>279</v>
      </c>
      <c r="V9" s="33">
        <v>-3757</v>
      </c>
      <c r="W9" s="6" t="s">
        <v>280</v>
      </c>
      <c r="X9" s="58">
        <v>-117</v>
      </c>
      <c r="Y9" s="14"/>
      <c r="Z9" s="15"/>
      <c r="AA9" s="6"/>
      <c r="AB9" s="7"/>
      <c r="AC9" s="14"/>
      <c r="AD9" s="15"/>
      <c r="AE9" s="6" t="s">
        <v>281</v>
      </c>
      <c r="AF9" s="11">
        <v>-400</v>
      </c>
      <c r="AG9" s="14" t="s">
        <v>282</v>
      </c>
      <c r="AH9" s="34">
        <v>-801</v>
      </c>
      <c r="AI9" s="6" t="s">
        <v>283</v>
      </c>
      <c r="AJ9" s="58">
        <v>-148</v>
      </c>
      <c r="AK9" s="14" t="s">
        <v>284</v>
      </c>
      <c r="AL9" s="15">
        <v>-407</v>
      </c>
      <c r="AM9" s="6"/>
      <c r="AN9" s="7"/>
      <c r="AO9" s="14"/>
      <c r="AP9" s="15"/>
      <c r="AQ9" s="6"/>
      <c r="AR9" s="11"/>
      <c r="AS9" s="6"/>
      <c r="AT9" s="7"/>
      <c r="AU9" s="6"/>
      <c r="AV9" s="7"/>
      <c r="AW9" s="23" t="s">
        <v>183</v>
      </c>
      <c r="AX9" s="15">
        <v>800</v>
      </c>
      <c r="AY9" s="6"/>
      <c r="AZ9" s="7"/>
      <c r="BA9" s="14" t="s">
        <v>43</v>
      </c>
      <c r="BB9" s="34" t="s">
        <v>56</v>
      </c>
    </row>
    <row r="10" spans="1:54" x14ac:dyDescent="0.3">
      <c r="A10" s="14"/>
      <c r="B10" s="15"/>
      <c r="C10" s="20"/>
      <c r="D10" s="7"/>
      <c r="E10" s="14"/>
      <c r="F10" s="15"/>
      <c r="G10" s="28"/>
      <c r="H10" s="7"/>
      <c r="I10" s="31"/>
      <c r="J10" s="15"/>
      <c r="K10" s="20"/>
      <c r="L10" s="7"/>
      <c r="M10" s="14"/>
      <c r="N10" s="15"/>
      <c r="O10" s="6"/>
      <c r="P10" s="11"/>
      <c r="Q10" s="14"/>
      <c r="R10" s="15"/>
      <c r="S10" s="20"/>
      <c r="T10" s="7"/>
      <c r="U10" s="14"/>
      <c r="V10" s="15"/>
      <c r="W10" s="6"/>
      <c r="X10" s="7"/>
      <c r="Y10" s="14"/>
      <c r="Z10" s="15"/>
      <c r="AA10" s="6"/>
      <c r="AB10" s="7"/>
      <c r="AC10" s="14"/>
      <c r="AD10" s="15"/>
      <c r="AE10" s="6" t="s">
        <v>285</v>
      </c>
      <c r="AF10" s="11">
        <v>-224</v>
      </c>
      <c r="AG10" s="14" t="s">
        <v>286</v>
      </c>
      <c r="AH10" s="34">
        <v>-135</v>
      </c>
      <c r="AI10" s="6" t="s">
        <v>287</v>
      </c>
      <c r="AJ10" s="58">
        <v>-198</v>
      </c>
      <c r="AK10" s="14"/>
      <c r="AL10" s="15"/>
      <c r="AM10" s="6"/>
      <c r="AN10" s="7"/>
      <c r="AO10" s="14"/>
      <c r="AP10" s="15"/>
      <c r="AQ10" s="6"/>
      <c r="AR10" s="11"/>
      <c r="AS10" s="6"/>
      <c r="AT10" s="7"/>
      <c r="AU10" s="6"/>
      <c r="AV10" s="7"/>
      <c r="AW10" s="23" t="s">
        <v>184</v>
      </c>
      <c r="AX10" s="33">
        <v>1200</v>
      </c>
      <c r="AY10" s="6"/>
      <c r="AZ10" s="7"/>
      <c r="BA10" s="14" t="s">
        <v>44</v>
      </c>
      <c r="BB10" s="34" t="s">
        <v>54</v>
      </c>
    </row>
    <row r="11" spans="1:54" x14ac:dyDescent="0.3">
      <c r="A11" s="14"/>
      <c r="B11" s="15"/>
      <c r="C11" s="20"/>
      <c r="D11" s="7"/>
      <c r="E11" s="14"/>
      <c r="F11" s="15"/>
      <c r="G11" s="28"/>
      <c r="H11" s="7"/>
      <c r="I11" s="31"/>
      <c r="J11" s="15"/>
      <c r="K11" s="20"/>
      <c r="L11" s="7"/>
      <c r="M11" s="14"/>
      <c r="N11" s="15"/>
      <c r="O11" s="6"/>
      <c r="P11" s="11"/>
      <c r="Q11" s="14"/>
      <c r="R11" s="15"/>
      <c r="S11" s="20"/>
      <c r="T11" s="7"/>
      <c r="U11" s="14"/>
      <c r="V11" s="15"/>
      <c r="W11" s="6"/>
      <c r="X11" s="7"/>
      <c r="Y11" s="14"/>
      <c r="Z11" s="15"/>
      <c r="AA11" s="6"/>
      <c r="AB11" s="7"/>
      <c r="AC11" s="14"/>
      <c r="AD11" s="15"/>
      <c r="AE11" s="6" t="s">
        <v>288</v>
      </c>
      <c r="AF11" s="11">
        <v>-754</v>
      </c>
      <c r="AG11" s="14" t="s">
        <v>289</v>
      </c>
      <c r="AH11" s="34">
        <v>-160</v>
      </c>
      <c r="AI11" s="20"/>
      <c r="AJ11" s="7"/>
      <c r="AK11" s="14"/>
      <c r="AL11" s="15"/>
      <c r="AM11" s="6"/>
      <c r="AN11" s="7"/>
      <c r="AO11" s="14"/>
      <c r="AP11" s="15"/>
      <c r="AQ11" s="6"/>
      <c r="AR11" s="11"/>
      <c r="AS11" s="6"/>
      <c r="AT11" s="7"/>
      <c r="AU11" s="6"/>
      <c r="AV11" s="7"/>
      <c r="AW11" s="23" t="s">
        <v>185</v>
      </c>
      <c r="AX11" s="33">
        <v>1600</v>
      </c>
      <c r="AY11" s="6"/>
      <c r="AZ11" s="7"/>
      <c r="BA11" s="14" t="s">
        <v>45</v>
      </c>
      <c r="BB11" s="34" t="s">
        <v>55</v>
      </c>
    </row>
    <row r="12" spans="1:54" x14ac:dyDescent="0.3">
      <c r="A12" s="14"/>
      <c r="B12" s="15"/>
      <c r="C12" s="20"/>
      <c r="D12" s="7"/>
      <c r="E12" s="14"/>
      <c r="F12" s="15"/>
      <c r="G12" s="28"/>
      <c r="H12" s="7"/>
      <c r="I12" s="31"/>
      <c r="J12" s="15"/>
      <c r="K12" s="20"/>
      <c r="L12" s="7"/>
      <c r="M12" s="14"/>
      <c r="N12" s="15"/>
      <c r="O12" s="6"/>
      <c r="P12" s="11"/>
      <c r="Q12" s="14"/>
      <c r="R12" s="15"/>
      <c r="S12" s="20"/>
      <c r="T12" s="7"/>
      <c r="U12" s="14"/>
      <c r="V12" s="15"/>
      <c r="W12" s="6"/>
      <c r="X12" s="7"/>
      <c r="Y12" s="14"/>
      <c r="Z12" s="15"/>
      <c r="AA12" s="6"/>
      <c r="AB12" s="7"/>
      <c r="AC12" s="14"/>
      <c r="AD12" s="15"/>
      <c r="AE12" s="6" t="s">
        <v>290</v>
      </c>
      <c r="AF12" s="11">
        <v>-422</v>
      </c>
      <c r="AG12" s="14" t="s">
        <v>291</v>
      </c>
      <c r="AH12" s="34">
        <v>-388</v>
      </c>
      <c r="AI12" s="20"/>
      <c r="AJ12" s="7"/>
      <c r="AK12" s="14"/>
      <c r="AL12" s="15"/>
      <c r="AM12" s="6"/>
      <c r="AN12" s="7"/>
      <c r="AO12" s="14"/>
      <c r="AP12" s="15"/>
      <c r="AQ12" s="6"/>
      <c r="AR12" s="11"/>
      <c r="AS12" s="6"/>
      <c r="AT12" s="7"/>
      <c r="AU12" s="6"/>
      <c r="AV12" s="7"/>
      <c r="AW12" s="23"/>
      <c r="AX12" s="15"/>
      <c r="AY12" s="6"/>
      <c r="AZ12" s="7"/>
      <c r="BA12" s="23"/>
      <c r="BB12" s="15"/>
    </row>
    <row r="13" spans="1:54" x14ac:dyDescent="0.3">
      <c r="A13" s="14"/>
      <c r="B13" s="15"/>
      <c r="C13" s="20"/>
      <c r="D13" s="7"/>
      <c r="E13" s="14"/>
      <c r="F13" s="15"/>
      <c r="G13" s="28"/>
      <c r="H13" s="7"/>
      <c r="I13" s="31"/>
      <c r="J13" s="15"/>
      <c r="K13" s="20"/>
      <c r="L13" s="7"/>
      <c r="M13" s="14"/>
      <c r="N13" s="15"/>
      <c r="O13" s="6"/>
      <c r="P13" s="11"/>
      <c r="Q13" s="14"/>
      <c r="R13" s="15"/>
      <c r="S13" s="20"/>
      <c r="T13" s="7"/>
      <c r="U13" s="14"/>
      <c r="V13" s="15"/>
      <c r="W13" s="6"/>
      <c r="X13" s="7"/>
      <c r="Y13" s="14"/>
      <c r="Z13" s="15"/>
      <c r="AA13" s="6"/>
      <c r="AB13" s="7"/>
      <c r="AC13" s="14"/>
      <c r="AD13" s="15"/>
      <c r="AE13" s="6" t="s">
        <v>292</v>
      </c>
      <c r="AF13" s="63">
        <v>-2146</v>
      </c>
      <c r="AG13" s="26" t="s">
        <v>293</v>
      </c>
      <c r="AH13" s="60">
        <v>-350</v>
      </c>
      <c r="AI13" s="20"/>
      <c r="AJ13" s="7"/>
      <c r="AK13" s="14"/>
      <c r="AL13" s="15"/>
      <c r="AM13" s="6"/>
      <c r="AN13" s="7"/>
      <c r="AO13" s="14"/>
      <c r="AP13" s="15"/>
      <c r="AQ13" s="6"/>
      <c r="AR13" s="11"/>
      <c r="AS13" s="6"/>
      <c r="AT13" s="7"/>
      <c r="AU13" s="6"/>
      <c r="AV13" s="7"/>
      <c r="AW13" s="23"/>
      <c r="AX13" s="15"/>
      <c r="AY13" s="6"/>
      <c r="AZ13" s="7"/>
      <c r="BA13" s="23"/>
      <c r="BB13" s="15"/>
    </row>
    <row r="14" spans="1:54" x14ac:dyDescent="0.3">
      <c r="A14" s="14"/>
      <c r="B14" s="15"/>
      <c r="C14" s="20"/>
      <c r="D14" s="7"/>
      <c r="E14" s="14"/>
      <c r="F14" s="15"/>
      <c r="G14" s="28"/>
      <c r="H14" s="7"/>
      <c r="I14" s="31"/>
      <c r="J14" s="15"/>
      <c r="K14" s="20"/>
      <c r="L14" s="7"/>
      <c r="M14" s="14"/>
      <c r="N14" s="15"/>
      <c r="O14" s="6"/>
      <c r="P14" s="11"/>
      <c r="Q14" s="14"/>
      <c r="R14" s="15"/>
      <c r="S14" s="20"/>
      <c r="T14" s="7"/>
      <c r="U14" s="14"/>
      <c r="V14" s="15"/>
      <c r="W14" s="6"/>
      <c r="X14" s="7"/>
      <c r="Y14" s="14"/>
      <c r="Z14" s="15"/>
      <c r="AA14" s="6"/>
      <c r="AB14" s="7"/>
      <c r="AC14" s="14"/>
      <c r="AD14" s="15"/>
      <c r="AE14" s="6" t="s">
        <v>294</v>
      </c>
      <c r="AF14" s="63">
        <v>-1202</v>
      </c>
      <c r="AG14" s="14"/>
      <c r="AH14" s="15"/>
      <c r="AI14" s="20"/>
      <c r="AJ14" s="7"/>
      <c r="AK14" s="14"/>
      <c r="AL14" s="15"/>
      <c r="AM14" s="6"/>
      <c r="AN14" s="7"/>
      <c r="AO14" s="14"/>
      <c r="AP14" s="15"/>
      <c r="AQ14" s="6"/>
      <c r="AR14" s="11"/>
      <c r="AS14" s="6"/>
      <c r="AT14" s="7"/>
      <c r="AU14" s="6"/>
      <c r="AV14" s="7"/>
      <c r="AW14" s="23"/>
      <c r="AX14" s="15"/>
      <c r="AY14" s="6"/>
      <c r="AZ14" s="7"/>
      <c r="BA14" s="23"/>
      <c r="BB14" s="15"/>
    </row>
    <row r="15" spans="1:54" ht="15.75" thickBot="1" x14ac:dyDescent="0.35">
      <c r="A15" s="16"/>
      <c r="B15" s="17"/>
      <c r="C15" s="21"/>
      <c r="D15" s="9"/>
      <c r="E15" s="16"/>
      <c r="F15" s="17"/>
      <c r="G15" s="29"/>
      <c r="H15" s="9"/>
      <c r="I15" s="32"/>
      <c r="J15" s="17"/>
      <c r="K15" s="21"/>
      <c r="L15" s="9"/>
      <c r="M15" s="16"/>
      <c r="N15" s="17"/>
      <c r="O15" s="8"/>
      <c r="P15" s="18"/>
      <c r="Q15" s="16"/>
      <c r="R15" s="17"/>
      <c r="S15" s="21"/>
      <c r="T15" s="9"/>
      <c r="U15" s="16"/>
      <c r="V15" s="17"/>
      <c r="W15" s="8"/>
      <c r="X15" s="9"/>
      <c r="Y15" s="16"/>
      <c r="Z15" s="17"/>
      <c r="AA15" s="8"/>
      <c r="AB15" s="9"/>
      <c r="AC15" s="16"/>
      <c r="AD15" s="17"/>
      <c r="AE15" s="8" t="s">
        <v>294</v>
      </c>
      <c r="AF15" s="18"/>
      <c r="AG15" s="16"/>
      <c r="AH15" s="17"/>
      <c r="AI15" s="21"/>
      <c r="AJ15" s="9"/>
      <c r="AK15" s="16"/>
      <c r="AL15" s="17"/>
      <c r="AM15" s="8"/>
      <c r="AN15" s="9"/>
      <c r="AO15" s="16"/>
      <c r="AP15" s="17"/>
      <c r="AQ15" s="8"/>
      <c r="AR15" s="18"/>
      <c r="AS15" s="8"/>
      <c r="AT15" s="9"/>
      <c r="AU15" s="8"/>
      <c r="AV15" s="9"/>
      <c r="AW15" s="24"/>
      <c r="AX15" s="17"/>
      <c r="AY15" s="8"/>
      <c r="AZ15" s="9"/>
      <c r="BA15" s="24"/>
      <c r="BB15" s="17"/>
    </row>
    <row r="18" spans="1:51" ht="15.75" x14ac:dyDescent="0.3">
      <c r="A18" s="90" t="s">
        <v>299</v>
      </c>
      <c r="S18" s="90" t="s">
        <v>299</v>
      </c>
      <c r="AG18" s="90" t="s">
        <v>299</v>
      </c>
      <c r="AQ18" s="90" t="s">
        <v>299</v>
      </c>
      <c r="AY18" s="90" t="s">
        <v>299</v>
      </c>
    </row>
  </sheetData>
  <mergeCells count="27">
    <mergeCell ref="BA2:BB2"/>
    <mergeCell ref="S2:T2"/>
    <mergeCell ref="U2:V2"/>
    <mergeCell ref="W2:X2"/>
    <mergeCell ref="Y2:Z2"/>
    <mergeCell ref="AW2:AX2"/>
    <mergeCell ref="AY2:AZ2"/>
    <mergeCell ref="AO2:AP2"/>
    <mergeCell ref="AA2:AB2"/>
    <mergeCell ref="AC2:AD2"/>
    <mergeCell ref="AE2:AF2"/>
    <mergeCell ref="AK2:AL2"/>
    <mergeCell ref="AM2:AN2"/>
    <mergeCell ref="AQ2:AR2"/>
    <mergeCell ref="AG2:AH2"/>
    <mergeCell ref="AI2:AJ2"/>
    <mergeCell ref="AS2:AT2"/>
    <mergeCell ref="AU2:AV2"/>
    <mergeCell ref="A2:B2"/>
    <mergeCell ref="K2:L2"/>
    <mergeCell ref="M2:N2"/>
    <mergeCell ref="O2:P2"/>
    <mergeCell ref="Q2:R2"/>
    <mergeCell ref="C2:D2"/>
    <mergeCell ref="E2:F2"/>
    <mergeCell ref="G2:H2"/>
    <mergeCell ref="I2:J2"/>
  </mergeCells>
  <hyperlinks>
    <hyperlink ref="A18" location="'Fab Life Scenario'!A1" display="Return to Scenario" xr:uid="{23D80481-538B-4D95-B96A-EFC10B3B2059}"/>
    <hyperlink ref="S18" location="'Fab Life Scenario'!A1" display="Return to Scenario" xr:uid="{EB39A0C2-DF87-4CED-B712-BC65F79E16E4}"/>
    <hyperlink ref="AG18" location="'Fab Life Scenario'!A1" display="Return to Scenario" xr:uid="{6C0E67E2-76C6-442D-8C0E-1847B4D28922}"/>
    <hyperlink ref="AQ18" location="'Fab Life Scenario'!A1" display="Return to Scenario" xr:uid="{988BA14F-DFD9-40EE-91D8-8B05485384FA}"/>
    <hyperlink ref="AY18" location="'Fab Life Scenario'!A1" display="Return to Scenario" xr:uid="{3719AF23-A238-425E-8B3E-0A417D48DEF9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FEE6A-7CAD-4EA2-99AB-99719C9CDC6F}">
  <sheetPr codeName="Sheet26"/>
  <dimension ref="A1:M26"/>
  <sheetViews>
    <sheetView zoomScale="85" zoomScaleNormal="85" workbookViewId="0">
      <pane ySplit="1" topLeftCell="A2" activePane="bottomLeft" state="frozen"/>
      <selection sqref="A1:A1048576"/>
      <selection pane="bottomLeft" activeCell="I20" sqref="I20"/>
    </sheetView>
  </sheetViews>
  <sheetFormatPr defaultColWidth="8.85546875" defaultRowHeight="18" customHeight="1" x14ac:dyDescent="0.25"/>
  <cols>
    <col min="1" max="1" width="27.85546875" bestFit="1" customWidth="1"/>
    <col min="2" max="2" width="20" bestFit="1" customWidth="1"/>
    <col min="3" max="3" width="20.140625" style="50" bestFit="1" customWidth="1"/>
    <col min="4" max="4" width="26.85546875" style="40" bestFit="1" customWidth="1"/>
    <col min="5" max="5" width="16.28515625" style="40" bestFit="1" customWidth="1"/>
    <col min="6" max="6" width="32.140625" style="40" bestFit="1" customWidth="1"/>
    <col min="7" max="7" width="17.28515625" bestFit="1" customWidth="1"/>
    <col min="8" max="8" width="22.140625" style="40" bestFit="1" customWidth="1"/>
    <col min="9" max="9" width="22.42578125" style="51" bestFit="1" customWidth="1"/>
    <col min="10" max="10" width="31.140625" style="51" bestFit="1" customWidth="1"/>
    <col min="11" max="12" width="31.140625" style="51" customWidth="1"/>
    <col min="13" max="13" width="37.140625" style="40" bestFit="1" customWidth="1"/>
    <col min="16" max="16" width="11" bestFit="1" customWidth="1"/>
  </cols>
  <sheetData>
    <row r="1" spans="1:13" ht="18" customHeight="1" x14ac:dyDescent="0.25">
      <c r="A1" t="s">
        <v>70</v>
      </c>
      <c r="B1" t="s">
        <v>71</v>
      </c>
      <c r="C1" s="50" t="s">
        <v>72</v>
      </c>
      <c r="D1" s="40" t="s">
        <v>2</v>
      </c>
      <c r="E1" s="40" t="s">
        <v>73</v>
      </c>
      <c r="F1" s="40" t="s">
        <v>74</v>
      </c>
      <c r="G1" t="s">
        <v>75</v>
      </c>
      <c r="H1" s="40" t="s">
        <v>76</v>
      </c>
      <c r="I1" s="51" t="s">
        <v>77</v>
      </c>
      <c r="J1" s="51" t="s">
        <v>93</v>
      </c>
      <c r="K1" s="51" t="s">
        <v>94</v>
      </c>
      <c r="L1" s="51" t="s">
        <v>121</v>
      </c>
      <c r="M1" s="40" t="s">
        <v>78</v>
      </c>
    </row>
    <row r="2" spans="1:13" ht="18" customHeight="1" x14ac:dyDescent="0.25">
      <c r="A2" t="s">
        <v>69</v>
      </c>
      <c r="B2" s="50" t="s">
        <v>79</v>
      </c>
      <c r="C2" s="50">
        <v>50160</v>
      </c>
      <c r="D2" s="50">
        <v>4180</v>
      </c>
      <c r="E2" s="50">
        <v>501.59999999999997</v>
      </c>
      <c r="F2" s="40">
        <v>3678.4</v>
      </c>
      <c r="G2" s="50" t="s">
        <v>80</v>
      </c>
      <c r="H2" s="50">
        <v>0</v>
      </c>
      <c r="I2" s="51">
        <v>1</v>
      </c>
      <c r="J2" s="51" t="s">
        <v>144</v>
      </c>
      <c r="K2" s="51">
        <v>0</v>
      </c>
      <c r="L2" s="51">
        <v>0</v>
      </c>
      <c r="M2" s="50">
        <v>3678.4</v>
      </c>
    </row>
    <row r="3" spans="1:13" ht="18" customHeight="1" x14ac:dyDescent="0.25">
      <c r="A3" t="s">
        <v>82</v>
      </c>
      <c r="B3" s="50" t="s">
        <v>116</v>
      </c>
      <c r="C3" s="50">
        <v>61400</v>
      </c>
      <c r="D3" s="50">
        <v>5116.666666666667</v>
      </c>
      <c r="E3" s="50">
        <v>1125.6666666666667</v>
      </c>
      <c r="F3" s="40">
        <v>3991</v>
      </c>
      <c r="G3" s="50" t="s">
        <v>80</v>
      </c>
      <c r="H3" s="50">
        <v>1599</v>
      </c>
      <c r="I3" s="51">
        <v>1</v>
      </c>
      <c r="J3" s="51" t="s">
        <v>123</v>
      </c>
      <c r="K3" s="51">
        <v>0</v>
      </c>
      <c r="L3" s="51">
        <v>0</v>
      </c>
      <c r="M3" s="50">
        <v>5590</v>
      </c>
    </row>
    <row r="4" spans="1:13" ht="18" customHeight="1" x14ac:dyDescent="0.25">
      <c r="A4" t="s">
        <v>81</v>
      </c>
      <c r="B4" s="50" t="s">
        <v>116</v>
      </c>
      <c r="C4" s="50">
        <v>48370</v>
      </c>
      <c r="D4" s="50">
        <v>4030.8333333333335</v>
      </c>
      <c r="E4" s="50">
        <v>886.78333333333342</v>
      </c>
      <c r="F4" s="40">
        <v>3144.05</v>
      </c>
      <c r="G4" s="50" t="s">
        <v>80</v>
      </c>
      <c r="H4" s="50">
        <v>0</v>
      </c>
      <c r="I4" s="51">
        <v>1</v>
      </c>
      <c r="J4" s="51" t="s">
        <v>143</v>
      </c>
      <c r="K4" s="51">
        <v>0</v>
      </c>
      <c r="L4" s="51">
        <v>0</v>
      </c>
      <c r="M4" s="50">
        <v>3144.05</v>
      </c>
    </row>
    <row r="5" spans="1:13" ht="18" customHeight="1" x14ac:dyDescent="0.25">
      <c r="A5" t="s">
        <v>83</v>
      </c>
      <c r="B5" s="50" t="s">
        <v>79</v>
      </c>
      <c r="C5" s="50">
        <v>50710</v>
      </c>
      <c r="D5" s="50">
        <v>4225.833333333333</v>
      </c>
      <c r="E5" s="50">
        <v>929.68333333333328</v>
      </c>
      <c r="F5" s="40">
        <v>3296.1499999999996</v>
      </c>
      <c r="G5" s="50" t="s">
        <v>80</v>
      </c>
      <c r="H5" s="50">
        <v>1224</v>
      </c>
      <c r="I5" s="51">
        <v>1</v>
      </c>
      <c r="J5" s="51" t="s">
        <v>145</v>
      </c>
      <c r="K5" s="51">
        <v>0</v>
      </c>
      <c r="L5" s="51">
        <v>0</v>
      </c>
      <c r="M5" s="50">
        <v>4520.1499999999996</v>
      </c>
    </row>
    <row r="6" spans="1:13" ht="18" customHeight="1" x14ac:dyDescent="0.25">
      <c r="A6" s="47" t="s">
        <v>97</v>
      </c>
      <c r="B6" s="50" t="s">
        <v>115</v>
      </c>
      <c r="C6" s="50">
        <v>208000</v>
      </c>
      <c r="D6" s="50">
        <v>17333.333333333332</v>
      </c>
      <c r="E6" s="50">
        <v>6413.333333333333</v>
      </c>
      <c r="F6" s="40">
        <v>10920</v>
      </c>
      <c r="G6" s="50" t="s">
        <v>114</v>
      </c>
      <c r="H6" s="50">
        <v>0</v>
      </c>
      <c r="I6" s="51">
        <v>0</v>
      </c>
      <c r="J6" s="51">
        <v>0</v>
      </c>
      <c r="K6" s="51">
        <v>0</v>
      </c>
      <c r="L6" s="51">
        <v>0</v>
      </c>
      <c r="M6" s="50">
        <v>10920</v>
      </c>
    </row>
    <row r="7" spans="1:13" ht="18" customHeight="1" x14ac:dyDescent="0.25">
      <c r="A7" s="48" t="s">
        <v>113</v>
      </c>
      <c r="B7" s="50" t="s">
        <v>115</v>
      </c>
      <c r="C7" s="50">
        <v>127990</v>
      </c>
      <c r="D7" s="50">
        <v>10665.833333333334</v>
      </c>
      <c r="E7" s="50">
        <v>3413.0666666666671</v>
      </c>
      <c r="F7" s="40">
        <v>7252.7666666666664</v>
      </c>
      <c r="G7" s="50" t="s">
        <v>114</v>
      </c>
      <c r="H7" s="50">
        <v>0</v>
      </c>
      <c r="I7" s="51">
        <v>2</v>
      </c>
      <c r="J7" s="51" t="s">
        <v>122</v>
      </c>
      <c r="K7" s="51" t="s">
        <v>129</v>
      </c>
      <c r="L7" s="51">
        <v>0</v>
      </c>
      <c r="M7" s="50">
        <v>7252.7666666666664</v>
      </c>
    </row>
    <row r="8" spans="1:13" ht="18" customHeight="1" x14ac:dyDescent="0.25">
      <c r="A8" s="48" t="s">
        <v>100</v>
      </c>
      <c r="B8" s="50" t="s">
        <v>116</v>
      </c>
      <c r="C8" s="50">
        <v>102930</v>
      </c>
      <c r="D8" s="50">
        <v>8577.5</v>
      </c>
      <c r="E8" s="50">
        <v>2744.8</v>
      </c>
      <c r="F8" s="40">
        <v>5832.7</v>
      </c>
      <c r="G8" s="50" t="s">
        <v>114</v>
      </c>
      <c r="H8" s="50">
        <v>0</v>
      </c>
      <c r="I8" s="51">
        <v>1</v>
      </c>
      <c r="J8" s="51" t="s">
        <v>123</v>
      </c>
      <c r="K8" s="51">
        <v>0</v>
      </c>
      <c r="L8" s="51">
        <v>0</v>
      </c>
      <c r="M8" s="50">
        <v>5832.7</v>
      </c>
    </row>
    <row r="9" spans="1:13" ht="18" customHeight="1" x14ac:dyDescent="0.25">
      <c r="A9" s="48" t="s">
        <v>99</v>
      </c>
      <c r="B9" s="50" t="s">
        <v>117</v>
      </c>
      <c r="C9" s="50">
        <v>95620</v>
      </c>
      <c r="D9" s="50">
        <v>7968.333333333333</v>
      </c>
      <c r="E9" s="50">
        <v>2549.8666666666668</v>
      </c>
      <c r="F9" s="40">
        <v>5418.4666666666662</v>
      </c>
      <c r="G9" s="50" t="s">
        <v>114</v>
      </c>
      <c r="H9" s="50">
        <v>0</v>
      </c>
      <c r="I9" s="51">
        <v>2</v>
      </c>
      <c r="J9" s="51" t="s">
        <v>124</v>
      </c>
      <c r="K9" s="51" t="s">
        <v>130</v>
      </c>
      <c r="L9" s="51">
        <v>0</v>
      </c>
      <c r="M9" s="50">
        <v>5418.4666666666662</v>
      </c>
    </row>
    <row r="10" spans="1:13" ht="18" customHeight="1" x14ac:dyDescent="0.25">
      <c r="A10" s="48" t="s">
        <v>98</v>
      </c>
      <c r="B10" s="50" t="s">
        <v>115</v>
      </c>
      <c r="C10" s="50">
        <v>75000</v>
      </c>
      <c r="D10" s="50">
        <v>6250</v>
      </c>
      <c r="E10" s="50">
        <v>1375</v>
      </c>
      <c r="F10" s="40">
        <v>4875</v>
      </c>
      <c r="G10" s="50" t="s">
        <v>80</v>
      </c>
      <c r="H10" s="50">
        <v>1224</v>
      </c>
      <c r="I10" s="51">
        <v>2</v>
      </c>
      <c r="J10" s="51" t="s">
        <v>123</v>
      </c>
      <c r="K10" s="51" t="s">
        <v>131</v>
      </c>
      <c r="L10" s="51">
        <v>0</v>
      </c>
      <c r="M10" s="50">
        <v>6099</v>
      </c>
    </row>
    <row r="11" spans="1:13" ht="18" customHeight="1" x14ac:dyDescent="0.25">
      <c r="A11" s="48" t="s">
        <v>101</v>
      </c>
      <c r="B11" s="50" t="s">
        <v>117</v>
      </c>
      <c r="C11" s="50">
        <v>152350</v>
      </c>
      <c r="D11" s="50">
        <v>12695.833333333334</v>
      </c>
      <c r="E11" s="50">
        <v>4062.666666666667</v>
      </c>
      <c r="F11" s="40">
        <v>8633.1666666666679</v>
      </c>
      <c r="G11" s="50" t="s">
        <v>114</v>
      </c>
      <c r="H11" s="50">
        <v>0</v>
      </c>
      <c r="I11" s="51">
        <v>1</v>
      </c>
      <c r="J11" s="51" t="s">
        <v>132</v>
      </c>
      <c r="K11" s="51">
        <v>0</v>
      </c>
      <c r="L11" s="51">
        <v>0</v>
      </c>
      <c r="M11" s="50">
        <v>8633.1666666666679</v>
      </c>
    </row>
    <row r="12" spans="1:13" ht="18" customHeight="1" x14ac:dyDescent="0.25">
      <c r="A12" s="48" t="s">
        <v>102</v>
      </c>
      <c r="B12" s="50" t="s">
        <v>117</v>
      </c>
      <c r="C12" s="50">
        <v>120680</v>
      </c>
      <c r="D12" s="50">
        <v>10056.666666666666</v>
      </c>
      <c r="E12" s="50">
        <v>3218.1333333333332</v>
      </c>
      <c r="F12" s="40">
        <v>6838.5333333333328</v>
      </c>
      <c r="G12" s="50" t="s">
        <v>114</v>
      </c>
      <c r="H12" s="50">
        <v>0</v>
      </c>
      <c r="I12" s="51">
        <v>0</v>
      </c>
      <c r="J12" s="51">
        <v>0</v>
      </c>
      <c r="K12" s="51">
        <v>0</v>
      </c>
      <c r="L12" s="51">
        <v>0</v>
      </c>
      <c r="M12" s="50">
        <v>6838.5333333333328</v>
      </c>
    </row>
    <row r="13" spans="1:13" ht="18" customHeight="1" x14ac:dyDescent="0.25">
      <c r="A13" s="48" t="s">
        <v>103</v>
      </c>
      <c r="B13" s="50" t="s">
        <v>116</v>
      </c>
      <c r="C13" s="50">
        <v>77600</v>
      </c>
      <c r="D13" s="50">
        <v>6466.666666666667</v>
      </c>
      <c r="E13" s="50">
        <v>1422.6666666666667</v>
      </c>
      <c r="F13" s="40">
        <v>5044</v>
      </c>
      <c r="G13" s="50" t="s">
        <v>80</v>
      </c>
      <c r="H13" s="50">
        <v>2240</v>
      </c>
      <c r="I13" s="51">
        <v>2</v>
      </c>
      <c r="J13" s="51" t="s">
        <v>133</v>
      </c>
      <c r="K13" s="51" t="s">
        <v>125</v>
      </c>
      <c r="L13" s="51">
        <v>0</v>
      </c>
      <c r="M13" s="50">
        <v>7284.0000000000009</v>
      </c>
    </row>
    <row r="14" spans="1:13" ht="18" customHeight="1" x14ac:dyDescent="0.25">
      <c r="A14" s="48" t="s">
        <v>142</v>
      </c>
      <c r="B14" s="50" t="s">
        <v>79</v>
      </c>
      <c r="C14" s="50">
        <v>95270</v>
      </c>
      <c r="D14" s="50">
        <v>7939.166666666667</v>
      </c>
      <c r="E14" s="50">
        <v>1905.4</v>
      </c>
      <c r="F14" s="40">
        <v>6033.7666666666664</v>
      </c>
      <c r="G14" s="50" t="s">
        <v>114</v>
      </c>
      <c r="H14" s="50">
        <v>0</v>
      </c>
      <c r="I14" s="51">
        <v>2</v>
      </c>
      <c r="J14" s="51" t="s">
        <v>129</v>
      </c>
      <c r="K14" s="51" t="s">
        <v>134</v>
      </c>
      <c r="L14" s="51">
        <v>0</v>
      </c>
      <c r="M14" s="50">
        <v>6033.7666666666664</v>
      </c>
    </row>
    <row r="15" spans="1:13" ht="18" customHeight="1" x14ac:dyDescent="0.25">
      <c r="A15" s="48" t="s">
        <v>104</v>
      </c>
      <c r="B15" s="50" t="s">
        <v>116</v>
      </c>
      <c r="C15" s="50">
        <v>59430</v>
      </c>
      <c r="D15" s="50">
        <v>4952.5</v>
      </c>
      <c r="E15" s="50">
        <v>1188.5999999999999</v>
      </c>
      <c r="F15" s="40">
        <v>3763.9</v>
      </c>
      <c r="G15" s="50" t="s">
        <v>114</v>
      </c>
      <c r="H15" s="50">
        <v>0</v>
      </c>
      <c r="I15" s="51">
        <v>1</v>
      </c>
      <c r="J15" s="51" t="s">
        <v>122</v>
      </c>
      <c r="K15" s="51">
        <v>0</v>
      </c>
      <c r="L15" s="51">
        <v>0</v>
      </c>
      <c r="M15" s="50">
        <v>3763.9</v>
      </c>
    </row>
    <row r="16" spans="1:13" ht="18" customHeight="1" x14ac:dyDescent="0.25">
      <c r="A16" s="48" t="s">
        <v>141</v>
      </c>
      <c r="B16" s="50" t="s">
        <v>116</v>
      </c>
      <c r="C16" s="50">
        <v>49720</v>
      </c>
      <c r="D16" s="50">
        <v>4143.333333333333</v>
      </c>
      <c r="E16" s="50">
        <v>911.5333333333333</v>
      </c>
      <c r="F16" s="40">
        <v>3231.7999999999997</v>
      </c>
      <c r="G16" s="50" t="s">
        <v>80</v>
      </c>
      <c r="H16" s="50">
        <v>1380</v>
      </c>
      <c r="I16" s="51">
        <v>3</v>
      </c>
      <c r="J16" s="51" t="s">
        <v>123</v>
      </c>
      <c r="K16" s="51" t="s">
        <v>129</v>
      </c>
      <c r="L16" s="51" t="s">
        <v>118</v>
      </c>
      <c r="M16" s="50">
        <v>4611.7999999999993</v>
      </c>
    </row>
    <row r="17" spans="1:13" ht="18" customHeight="1" x14ac:dyDescent="0.25">
      <c r="A17" s="48" t="s">
        <v>105</v>
      </c>
      <c r="B17" s="50" t="s">
        <v>79</v>
      </c>
      <c r="C17" s="50">
        <v>56230</v>
      </c>
      <c r="D17" s="50">
        <v>4685.833333333333</v>
      </c>
      <c r="E17" s="50">
        <v>1030.8833333333332</v>
      </c>
      <c r="F17" s="40">
        <v>3654.95</v>
      </c>
      <c r="G17" s="50" t="s">
        <v>80</v>
      </c>
      <c r="H17" s="50">
        <v>0</v>
      </c>
      <c r="I17" s="51">
        <v>3</v>
      </c>
      <c r="J17" s="51" t="s">
        <v>122</v>
      </c>
      <c r="K17" s="51" t="s">
        <v>122</v>
      </c>
      <c r="L17" s="51" t="s">
        <v>122</v>
      </c>
      <c r="M17" s="50">
        <v>3654.95</v>
      </c>
    </row>
    <row r="18" spans="1:13" ht="18" customHeight="1" x14ac:dyDescent="0.25">
      <c r="A18" s="48" t="s">
        <v>107</v>
      </c>
      <c r="B18" s="50" t="s">
        <v>79</v>
      </c>
      <c r="C18" s="50">
        <v>64610</v>
      </c>
      <c r="D18" s="50">
        <v>5384.166666666667</v>
      </c>
      <c r="E18" s="50">
        <v>1346.0416666666667</v>
      </c>
      <c r="F18" s="40">
        <v>4038.125</v>
      </c>
      <c r="G18" s="50" t="s">
        <v>114</v>
      </c>
      <c r="H18" s="50">
        <v>0</v>
      </c>
      <c r="I18" s="51">
        <v>0</v>
      </c>
      <c r="J18" s="51">
        <v>0</v>
      </c>
      <c r="K18" s="51">
        <v>0</v>
      </c>
      <c r="L18" s="51">
        <v>0</v>
      </c>
      <c r="M18" s="50">
        <v>4038.125</v>
      </c>
    </row>
    <row r="19" spans="1:13" ht="18" customHeight="1" x14ac:dyDescent="0.25">
      <c r="A19" s="48" t="s">
        <v>106</v>
      </c>
      <c r="B19" s="50" t="s">
        <v>79</v>
      </c>
      <c r="C19" s="50">
        <v>49110</v>
      </c>
      <c r="D19" s="50">
        <v>4092.5</v>
      </c>
      <c r="E19" s="50">
        <v>900.35</v>
      </c>
      <c r="F19" s="40">
        <v>3192.15</v>
      </c>
      <c r="G19" s="50" t="s">
        <v>114</v>
      </c>
      <c r="H19" s="50">
        <v>0</v>
      </c>
      <c r="I19" s="51">
        <v>1</v>
      </c>
      <c r="J19" s="51" t="s">
        <v>129</v>
      </c>
      <c r="K19" s="51">
        <v>0</v>
      </c>
      <c r="L19" s="51">
        <v>0</v>
      </c>
      <c r="M19" s="50">
        <v>3192.15</v>
      </c>
    </row>
    <row r="20" spans="1:13" ht="18" customHeight="1" x14ac:dyDescent="0.25">
      <c r="A20" s="48" t="s">
        <v>108</v>
      </c>
      <c r="B20" s="50" t="s">
        <v>117</v>
      </c>
      <c r="C20" s="50">
        <v>49150</v>
      </c>
      <c r="D20" s="50">
        <v>4095.8333333333335</v>
      </c>
      <c r="E20" s="50">
        <v>901.08333333333337</v>
      </c>
      <c r="F20" s="40">
        <v>3194.75</v>
      </c>
      <c r="G20" s="50" t="s">
        <v>114</v>
      </c>
      <c r="H20" s="50">
        <v>0</v>
      </c>
      <c r="I20" s="51">
        <v>3</v>
      </c>
      <c r="J20" s="51" t="s">
        <v>134</v>
      </c>
      <c r="K20" s="51" t="s">
        <v>126</v>
      </c>
      <c r="L20" s="51" t="s">
        <v>135</v>
      </c>
      <c r="M20" s="50">
        <v>3194.75</v>
      </c>
    </row>
    <row r="21" spans="1:13" ht="18" customHeight="1" x14ac:dyDescent="0.25">
      <c r="A21" s="48" t="s">
        <v>109</v>
      </c>
      <c r="B21" s="50" t="s">
        <v>119</v>
      </c>
      <c r="C21" s="50">
        <v>36930</v>
      </c>
      <c r="D21" s="50">
        <v>3077.5</v>
      </c>
      <c r="E21" s="50">
        <v>369.3</v>
      </c>
      <c r="F21" s="40">
        <v>2708.2</v>
      </c>
      <c r="G21" s="50" t="s">
        <v>80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0">
        <v>2708.2</v>
      </c>
    </row>
    <row r="22" spans="1:13" ht="18" customHeight="1" x14ac:dyDescent="0.25">
      <c r="A22" s="48" t="s">
        <v>110</v>
      </c>
      <c r="B22" s="50" t="s">
        <v>79</v>
      </c>
      <c r="C22" s="50">
        <v>38660</v>
      </c>
      <c r="D22" s="50">
        <v>3221.6666666666665</v>
      </c>
      <c r="E22" s="50">
        <v>708.76666666666665</v>
      </c>
      <c r="F22" s="40">
        <v>2512.8999999999996</v>
      </c>
      <c r="G22" s="50" t="s">
        <v>114</v>
      </c>
      <c r="H22" s="50">
        <v>0</v>
      </c>
      <c r="I22" s="51">
        <v>1</v>
      </c>
      <c r="J22" s="51" t="s">
        <v>129</v>
      </c>
      <c r="K22" s="51">
        <v>0</v>
      </c>
      <c r="L22" s="51">
        <v>0</v>
      </c>
      <c r="M22" s="50">
        <v>2512.8999999999996</v>
      </c>
    </row>
    <row r="23" spans="1:13" ht="18" customHeight="1" x14ac:dyDescent="0.25">
      <c r="A23" s="48" t="s">
        <v>111</v>
      </c>
      <c r="B23" s="50" t="s">
        <v>116</v>
      </c>
      <c r="C23" s="50">
        <v>46950</v>
      </c>
      <c r="D23" s="50">
        <v>3912.5</v>
      </c>
      <c r="E23" s="50">
        <v>860.75</v>
      </c>
      <c r="F23" s="40">
        <v>3051.75</v>
      </c>
      <c r="G23" s="50" t="s">
        <v>80</v>
      </c>
      <c r="H23" s="50">
        <v>0</v>
      </c>
      <c r="I23" s="51">
        <v>2</v>
      </c>
      <c r="J23" s="51" t="s">
        <v>122</v>
      </c>
      <c r="K23" s="51" t="s">
        <v>131</v>
      </c>
      <c r="L23" s="51">
        <v>0</v>
      </c>
      <c r="M23" s="50">
        <v>3051.75</v>
      </c>
    </row>
    <row r="24" spans="1:13" ht="18" customHeight="1" x14ac:dyDescent="0.25">
      <c r="A24" s="48" t="s">
        <v>140</v>
      </c>
      <c r="B24" s="50" t="s">
        <v>120</v>
      </c>
      <c r="C24" s="50">
        <v>32930</v>
      </c>
      <c r="D24" s="50">
        <v>2744.1666666666665</v>
      </c>
      <c r="E24" s="50">
        <v>329.29999999999995</v>
      </c>
      <c r="F24" s="40">
        <v>2414.8666666666668</v>
      </c>
      <c r="G24" s="50" t="s">
        <v>80</v>
      </c>
      <c r="H24" s="50">
        <v>0</v>
      </c>
      <c r="I24" s="51">
        <v>3</v>
      </c>
      <c r="J24" s="51" t="s">
        <v>136</v>
      </c>
      <c r="K24" s="51" t="s">
        <v>137</v>
      </c>
      <c r="L24" s="51" t="s">
        <v>127</v>
      </c>
      <c r="M24" s="50">
        <v>2414.8666666666668</v>
      </c>
    </row>
    <row r="25" spans="1:13" ht="18" customHeight="1" x14ac:dyDescent="0.25">
      <c r="A25" s="48" t="s">
        <v>139</v>
      </c>
      <c r="B25" s="50" t="s">
        <v>120</v>
      </c>
      <c r="C25" s="50">
        <v>37030</v>
      </c>
      <c r="D25" s="50">
        <v>3085.8333333333335</v>
      </c>
      <c r="E25" s="50">
        <v>370.3</v>
      </c>
      <c r="F25" s="40">
        <v>2715.5333333333333</v>
      </c>
      <c r="G25" s="50" t="s">
        <v>114</v>
      </c>
      <c r="H25" s="50">
        <v>0</v>
      </c>
      <c r="I25" s="51">
        <v>1</v>
      </c>
      <c r="J25" s="51" t="s">
        <v>128</v>
      </c>
      <c r="K25" s="51">
        <v>0</v>
      </c>
      <c r="L25" s="51">
        <v>0</v>
      </c>
      <c r="M25" s="50">
        <v>2715.5333333333333</v>
      </c>
    </row>
    <row r="26" spans="1:13" ht="18" customHeight="1" x14ac:dyDescent="0.25">
      <c r="A26" s="48" t="s">
        <v>112</v>
      </c>
      <c r="B26" s="50" t="s">
        <v>120</v>
      </c>
      <c r="C26" s="50">
        <v>26000</v>
      </c>
      <c r="D26" s="50">
        <v>2166.6666666666665</v>
      </c>
      <c r="E26" s="50">
        <v>260</v>
      </c>
      <c r="F26" s="40">
        <v>1906.6666666666665</v>
      </c>
      <c r="G26" s="50" t="s">
        <v>114</v>
      </c>
      <c r="H26" s="50">
        <v>0</v>
      </c>
      <c r="I26" s="51">
        <v>2</v>
      </c>
      <c r="J26" s="51" t="s">
        <v>133</v>
      </c>
      <c r="K26" s="51" t="s">
        <v>126</v>
      </c>
      <c r="L26" s="51">
        <v>0</v>
      </c>
      <c r="M26" s="50">
        <v>1906.6666666666665</v>
      </c>
    </row>
  </sheetData>
  <autoFilter ref="A1:M1" xr:uid="{BD3665D8-1123-4599-A18F-01C013F0782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BF66-4924-428B-A7D0-51E8EDAD1958}">
  <sheetPr codeName="Sheet5"/>
  <dimension ref="A1:R400"/>
  <sheetViews>
    <sheetView topLeftCell="A25" workbookViewId="0">
      <selection activeCell="A400" sqref="A400"/>
    </sheetView>
  </sheetViews>
  <sheetFormatPr defaultColWidth="8.85546875" defaultRowHeight="15" x14ac:dyDescent="0.25"/>
  <cols>
    <col min="1" max="1" width="10.85546875" customWidth="1"/>
    <col min="3" max="3" width="31.42578125" customWidth="1"/>
  </cols>
  <sheetData>
    <row r="1" spans="1:18" x14ac:dyDescent="0.25">
      <c r="A1" t="s">
        <v>60</v>
      </c>
      <c r="B1" t="s">
        <v>84</v>
      </c>
      <c r="C1" t="s">
        <v>85</v>
      </c>
      <c r="D1">
        <v>79</v>
      </c>
      <c r="K1" t="s">
        <v>65</v>
      </c>
    </row>
    <row r="2" spans="1:18" ht="15.75" x14ac:dyDescent="0.3">
      <c r="A2">
        <v>1</v>
      </c>
      <c r="B2">
        <v>500</v>
      </c>
      <c r="C2" t="s">
        <v>86</v>
      </c>
      <c r="E2" s="39" t="s">
        <v>62</v>
      </c>
      <c r="F2" s="39" t="s">
        <v>63</v>
      </c>
      <c r="G2" s="39"/>
      <c r="H2" s="39" t="s">
        <v>64</v>
      </c>
      <c r="K2" t="s">
        <v>66</v>
      </c>
      <c r="L2" t="s">
        <v>67</v>
      </c>
      <c r="R2" s="15">
        <v>45</v>
      </c>
    </row>
    <row r="3" spans="1:18" ht="15.75" x14ac:dyDescent="0.3">
      <c r="A3">
        <v>2</v>
      </c>
      <c r="B3">
        <v>-500</v>
      </c>
      <c r="C3" t="s">
        <v>87</v>
      </c>
      <c r="E3" s="39">
        <v>0</v>
      </c>
      <c r="F3" s="39">
        <f t="shared" ref="F3:F28" si="0">MOD(E3,$D$1)+1</f>
        <v>1</v>
      </c>
      <c r="G3" s="39"/>
      <c r="H3" s="39">
        <f ca="1">OFFSET(Wheel2!$A$1,F3,0,1,1)</f>
        <v>227</v>
      </c>
      <c r="I3">
        <f ca="1">INDEX(B:B, MATCH(H3,A:A))</f>
        <v>-250</v>
      </c>
      <c r="K3" t="b">
        <f>MOD($F3,5)=0</f>
        <v>0</v>
      </c>
      <c r="L3" t="b">
        <f>MOD($F3,2)=0</f>
        <v>0</v>
      </c>
      <c r="R3" s="15">
        <v>-50</v>
      </c>
    </row>
    <row r="4" spans="1:18" ht="15.75" x14ac:dyDescent="0.3">
      <c r="A4">
        <v>3</v>
      </c>
      <c r="B4">
        <v>-100</v>
      </c>
      <c r="C4" t="s">
        <v>88</v>
      </c>
      <c r="E4" s="39">
        <f t="shared" ref="E4:E28" si="1">E3+1</f>
        <v>1</v>
      </c>
      <c r="F4" s="39">
        <f t="shared" si="0"/>
        <v>2</v>
      </c>
      <c r="G4" s="39"/>
      <c r="H4" s="39">
        <f ca="1">OFFSET(Wheel2!$A$1,F4,0,1,1)</f>
        <v>147</v>
      </c>
      <c r="I4">
        <f t="shared" ref="I4:I28" ca="1" si="2">INDEX(B:B, MATCH(H4,A:A))</f>
        <v>78</v>
      </c>
      <c r="K4" t="b">
        <f t="shared" ref="K4:K28" si="3">MOD($F4,5)=0</f>
        <v>0</v>
      </c>
      <c r="L4" t="b">
        <f t="shared" ref="L4:L28" si="4">MOD($F4,2)=0</f>
        <v>1</v>
      </c>
      <c r="R4" s="15">
        <v>-100</v>
      </c>
    </row>
    <row r="5" spans="1:18" ht="15.75" x14ac:dyDescent="0.3">
      <c r="A5">
        <v>4</v>
      </c>
      <c r="B5">
        <v>-25</v>
      </c>
      <c r="C5" t="s">
        <v>89</v>
      </c>
      <c r="E5" s="39">
        <f t="shared" si="1"/>
        <v>2</v>
      </c>
      <c r="F5" s="39">
        <f t="shared" si="0"/>
        <v>3</v>
      </c>
      <c r="G5" s="39"/>
      <c r="H5" s="39">
        <f ca="1">OFFSET(Wheel2!$A$1,F5,0,1,1)</f>
        <v>17</v>
      </c>
      <c r="I5">
        <f t="shared" ca="1" si="2"/>
        <v>-500</v>
      </c>
      <c r="K5" t="b">
        <f t="shared" si="3"/>
        <v>0</v>
      </c>
      <c r="L5" t="b">
        <f t="shared" si="4"/>
        <v>0</v>
      </c>
      <c r="R5" s="15">
        <v>-165</v>
      </c>
    </row>
    <row r="6" spans="1:18" ht="15.75" x14ac:dyDescent="0.3">
      <c r="A6">
        <v>5</v>
      </c>
      <c r="B6">
        <v>-100</v>
      </c>
      <c r="C6" t="s">
        <v>90</v>
      </c>
      <c r="E6" s="39">
        <f t="shared" si="1"/>
        <v>3</v>
      </c>
      <c r="F6" s="39">
        <f t="shared" si="0"/>
        <v>4</v>
      </c>
      <c r="G6" s="39"/>
      <c r="H6" s="39">
        <f ca="1">OFFSET(Wheel2!$A$1,F6,0,1,1)</f>
        <v>191</v>
      </c>
      <c r="I6">
        <f t="shared" ca="1" si="2"/>
        <v>-100</v>
      </c>
      <c r="K6" t="b">
        <f t="shared" si="3"/>
        <v>0</v>
      </c>
      <c r="L6" t="b">
        <f t="shared" si="4"/>
        <v>1</v>
      </c>
      <c r="R6" s="15">
        <v>120</v>
      </c>
    </row>
    <row r="7" spans="1:18" ht="15.75" x14ac:dyDescent="0.3">
      <c r="A7">
        <v>6</v>
      </c>
      <c r="B7">
        <v>20</v>
      </c>
      <c r="C7" t="s">
        <v>91</v>
      </c>
      <c r="E7" s="39">
        <f t="shared" si="1"/>
        <v>4</v>
      </c>
      <c r="F7" s="39">
        <f t="shared" si="0"/>
        <v>5</v>
      </c>
      <c r="G7" s="39"/>
      <c r="H7" s="39">
        <f ca="1">OFFSET(Wheel2!$A$1,F7,0,1,1)</f>
        <v>13</v>
      </c>
      <c r="I7">
        <f t="shared" ca="1" si="2"/>
        <v>300</v>
      </c>
      <c r="K7" t="b">
        <f t="shared" si="3"/>
        <v>1</v>
      </c>
      <c r="L7" t="b">
        <f t="shared" si="4"/>
        <v>0</v>
      </c>
      <c r="R7" s="15">
        <v>155</v>
      </c>
    </row>
    <row r="8" spans="1:18" ht="15.75" x14ac:dyDescent="0.3">
      <c r="A8">
        <v>7</v>
      </c>
      <c r="B8">
        <v>100</v>
      </c>
      <c r="C8" t="s">
        <v>92</v>
      </c>
      <c r="E8" s="39">
        <f t="shared" si="1"/>
        <v>5</v>
      </c>
      <c r="F8" s="39">
        <f t="shared" si="0"/>
        <v>6</v>
      </c>
      <c r="G8" s="39"/>
      <c r="H8" s="39">
        <f ca="1">OFFSET(Wheel2!$A$1,F8,0,1,1)</f>
        <v>237</v>
      </c>
      <c r="I8">
        <f t="shared" ca="1" si="2"/>
        <v>20</v>
      </c>
      <c r="K8" t="b">
        <f t="shared" si="3"/>
        <v>0</v>
      </c>
      <c r="L8" t="b">
        <f t="shared" si="4"/>
        <v>1</v>
      </c>
      <c r="R8" s="15">
        <v>175</v>
      </c>
    </row>
    <row r="9" spans="1:18" ht="15.75" x14ac:dyDescent="0.3">
      <c r="A9">
        <v>8</v>
      </c>
      <c r="B9">
        <v>-36</v>
      </c>
      <c r="C9" t="s">
        <v>146</v>
      </c>
      <c r="E9" s="39">
        <f t="shared" si="1"/>
        <v>6</v>
      </c>
      <c r="F9" s="39">
        <f t="shared" si="0"/>
        <v>7</v>
      </c>
      <c r="G9" s="39"/>
      <c r="H9" s="39">
        <f ca="1">OFFSET(Wheel2!$A$1,F9,0,1,1)</f>
        <v>214</v>
      </c>
      <c r="I9">
        <f t="shared" ca="1" si="2"/>
        <v>-86</v>
      </c>
      <c r="K9" t="b">
        <f t="shared" si="3"/>
        <v>0</v>
      </c>
      <c r="L9" t="b">
        <f t="shared" si="4"/>
        <v>0</v>
      </c>
      <c r="R9" s="15">
        <v>-80</v>
      </c>
    </row>
    <row r="10" spans="1:18" ht="15.75" x14ac:dyDescent="0.3">
      <c r="A10">
        <v>9</v>
      </c>
      <c r="B10">
        <v>-50</v>
      </c>
      <c r="C10" t="s">
        <v>147</v>
      </c>
      <c r="E10" s="39">
        <f t="shared" si="1"/>
        <v>7</v>
      </c>
      <c r="F10" s="39">
        <f t="shared" si="0"/>
        <v>8</v>
      </c>
      <c r="G10" s="39"/>
      <c r="H10" s="39">
        <f ca="1">OFFSET(Wheel2!$A$1,F10,0,1,1)</f>
        <v>69</v>
      </c>
      <c r="I10">
        <f t="shared" ca="1" si="2"/>
        <v>100</v>
      </c>
      <c r="K10" t="b">
        <f t="shared" si="3"/>
        <v>0</v>
      </c>
      <c r="L10" t="b">
        <f t="shared" si="4"/>
        <v>1</v>
      </c>
      <c r="R10" s="15">
        <v>45</v>
      </c>
    </row>
    <row r="11" spans="1:18" ht="15.75" x14ac:dyDescent="0.3">
      <c r="A11">
        <v>10</v>
      </c>
      <c r="B11">
        <v>-250</v>
      </c>
      <c r="C11" t="s">
        <v>148</v>
      </c>
      <c r="E11" s="39">
        <f t="shared" si="1"/>
        <v>8</v>
      </c>
      <c r="F11" s="39">
        <f t="shared" si="0"/>
        <v>9</v>
      </c>
      <c r="G11" s="39"/>
      <c r="H11" s="39">
        <f ca="1">OFFSET(Wheel2!$A$1,F11,0,1,1)</f>
        <v>258</v>
      </c>
      <c r="I11">
        <f t="shared" ca="1" si="2"/>
        <v>-250</v>
      </c>
      <c r="K11" t="b">
        <f t="shared" si="3"/>
        <v>0</v>
      </c>
      <c r="L11" t="b">
        <f t="shared" si="4"/>
        <v>0</v>
      </c>
      <c r="R11" s="15">
        <v>-50</v>
      </c>
    </row>
    <row r="12" spans="1:18" ht="15.75" x14ac:dyDescent="0.3">
      <c r="A12">
        <v>11</v>
      </c>
      <c r="B12">
        <v>-100</v>
      </c>
      <c r="C12" t="s">
        <v>149</v>
      </c>
      <c r="E12" s="39">
        <f t="shared" si="1"/>
        <v>9</v>
      </c>
      <c r="F12" s="39">
        <f t="shared" si="0"/>
        <v>10</v>
      </c>
      <c r="G12" s="39"/>
      <c r="H12" s="39">
        <f ca="1">OFFSET(Wheel2!$A$1,F12,0,1,1)</f>
        <v>271</v>
      </c>
      <c r="I12">
        <f t="shared" ca="1" si="2"/>
        <v>78</v>
      </c>
      <c r="K12" t="b">
        <f t="shared" si="3"/>
        <v>1</v>
      </c>
      <c r="L12" t="b">
        <f t="shared" si="4"/>
        <v>1</v>
      </c>
      <c r="R12" s="15">
        <v>-100</v>
      </c>
    </row>
    <row r="13" spans="1:18" ht="15.75" x14ac:dyDescent="0.3">
      <c r="A13">
        <v>12</v>
      </c>
      <c r="B13">
        <v>100</v>
      </c>
      <c r="C13" t="s">
        <v>150</v>
      </c>
      <c r="E13" s="39">
        <f t="shared" si="1"/>
        <v>10</v>
      </c>
      <c r="F13" s="39">
        <f t="shared" si="0"/>
        <v>11</v>
      </c>
      <c r="G13" s="39"/>
      <c r="H13" s="39">
        <f ca="1">OFFSET(Wheel2!$A$1,F13,0,1,1)</f>
        <v>244</v>
      </c>
      <c r="I13">
        <f t="shared" ca="1" si="2"/>
        <v>500</v>
      </c>
      <c r="K13" t="b">
        <f t="shared" si="3"/>
        <v>0</v>
      </c>
      <c r="L13" t="b">
        <f t="shared" si="4"/>
        <v>0</v>
      </c>
      <c r="R13" s="15">
        <v>-165</v>
      </c>
    </row>
    <row r="14" spans="1:18" ht="15.75" x14ac:dyDescent="0.3">
      <c r="A14">
        <v>13</v>
      </c>
      <c r="B14">
        <v>300</v>
      </c>
      <c r="C14" t="s">
        <v>151</v>
      </c>
      <c r="E14" s="39">
        <f t="shared" si="1"/>
        <v>11</v>
      </c>
      <c r="F14" s="39">
        <f t="shared" si="0"/>
        <v>12</v>
      </c>
      <c r="G14" s="39"/>
      <c r="H14" s="39">
        <f ca="1">OFFSET(Wheel2!$A$1,F14,0,1,1)</f>
        <v>200</v>
      </c>
      <c r="I14">
        <f t="shared" ca="1" si="2"/>
        <v>250</v>
      </c>
      <c r="K14" t="b">
        <f t="shared" si="3"/>
        <v>0</v>
      </c>
      <c r="L14" t="b">
        <f t="shared" si="4"/>
        <v>1</v>
      </c>
      <c r="R14" s="15">
        <v>120</v>
      </c>
    </row>
    <row r="15" spans="1:18" ht="15.75" x14ac:dyDescent="0.3">
      <c r="A15">
        <v>14</v>
      </c>
      <c r="B15">
        <v>250</v>
      </c>
      <c r="C15" t="s">
        <v>152</v>
      </c>
      <c r="E15" s="39">
        <f t="shared" si="1"/>
        <v>12</v>
      </c>
      <c r="F15" s="39">
        <f t="shared" si="0"/>
        <v>13</v>
      </c>
      <c r="G15" s="39"/>
      <c r="H15" s="39">
        <f ca="1">OFFSET(Wheel2!$A$1,F15,0,1,1)</f>
        <v>234</v>
      </c>
      <c r="I15">
        <f t="shared" ca="1" si="2"/>
        <v>-500</v>
      </c>
      <c r="K15" t="b">
        <f t="shared" si="3"/>
        <v>0</v>
      </c>
      <c r="L15" t="b">
        <f t="shared" si="4"/>
        <v>0</v>
      </c>
      <c r="R15" s="15">
        <v>155</v>
      </c>
    </row>
    <row r="16" spans="1:18" ht="15.75" x14ac:dyDescent="0.3">
      <c r="A16">
        <v>15</v>
      </c>
      <c r="B16">
        <v>-189</v>
      </c>
      <c r="C16" t="s">
        <v>153</v>
      </c>
      <c r="E16" s="39">
        <f t="shared" si="1"/>
        <v>13</v>
      </c>
      <c r="F16" s="39">
        <f t="shared" si="0"/>
        <v>14</v>
      </c>
      <c r="G16" s="39"/>
      <c r="H16" s="39">
        <f ca="1">OFFSET(Wheel2!$A$1,F16,0,1,1)</f>
        <v>288</v>
      </c>
      <c r="I16">
        <f t="shared" ca="1" si="2"/>
        <v>-50</v>
      </c>
      <c r="K16" t="b">
        <f t="shared" si="3"/>
        <v>0</v>
      </c>
      <c r="L16" t="b">
        <f t="shared" si="4"/>
        <v>1</v>
      </c>
      <c r="R16" s="15">
        <v>175</v>
      </c>
    </row>
    <row r="17" spans="1:18" ht="15.75" x14ac:dyDescent="0.3">
      <c r="A17">
        <v>16</v>
      </c>
      <c r="B17">
        <v>-200</v>
      </c>
      <c r="C17" t="s">
        <v>154</v>
      </c>
      <c r="E17" s="39">
        <f t="shared" si="1"/>
        <v>14</v>
      </c>
      <c r="F17" s="39">
        <f t="shared" si="0"/>
        <v>15</v>
      </c>
      <c r="G17" s="39"/>
      <c r="H17" s="39">
        <f ca="1">OFFSET(Wheel2!$A$1,F17,0,1,1)</f>
        <v>270</v>
      </c>
      <c r="I17">
        <f t="shared" ca="1" si="2"/>
        <v>-321</v>
      </c>
      <c r="K17" t="b">
        <f t="shared" si="3"/>
        <v>1</v>
      </c>
      <c r="L17" t="b">
        <f t="shared" si="4"/>
        <v>0</v>
      </c>
      <c r="R17" s="15">
        <v>-80</v>
      </c>
    </row>
    <row r="18" spans="1:18" ht="15.75" x14ac:dyDescent="0.3">
      <c r="A18">
        <v>17</v>
      </c>
      <c r="B18">
        <v>-500</v>
      </c>
      <c r="C18" t="s">
        <v>155</v>
      </c>
      <c r="E18" s="39">
        <f t="shared" si="1"/>
        <v>15</v>
      </c>
      <c r="F18" s="39">
        <f t="shared" si="0"/>
        <v>16</v>
      </c>
      <c r="G18" s="39"/>
      <c r="H18" s="39">
        <f ca="1">OFFSET(Wheel2!$A$1,F18,0,1,1)</f>
        <v>164</v>
      </c>
      <c r="I18">
        <f t="shared" ca="1" si="2"/>
        <v>-50</v>
      </c>
      <c r="K18" t="b">
        <f t="shared" si="3"/>
        <v>0</v>
      </c>
      <c r="L18" t="b">
        <f t="shared" si="4"/>
        <v>1</v>
      </c>
      <c r="R18" s="15">
        <v>45</v>
      </c>
    </row>
    <row r="19" spans="1:18" ht="15.75" x14ac:dyDescent="0.3">
      <c r="A19">
        <v>18</v>
      </c>
      <c r="B19">
        <v>-100</v>
      </c>
      <c r="C19" t="s">
        <v>156</v>
      </c>
      <c r="E19" s="39">
        <f t="shared" si="1"/>
        <v>16</v>
      </c>
      <c r="F19" s="39">
        <f t="shared" si="0"/>
        <v>17</v>
      </c>
      <c r="G19" s="39"/>
      <c r="H19" s="39">
        <f ca="1">OFFSET(Wheel2!$A$1,F19,0,1,1)</f>
        <v>41</v>
      </c>
      <c r="I19">
        <f t="shared" ca="1" si="2"/>
        <v>-250</v>
      </c>
      <c r="K19" t="b">
        <f t="shared" si="3"/>
        <v>0</v>
      </c>
      <c r="L19" t="b">
        <f t="shared" si="4"/>
        <v>0</v>
      </c>
      <c r="R19" s="15">
        <v>-50</v>
      </c>
    </row>
    <row r="20" spans="1:18" ht="15.75" x14ac:dyDescent="0.3">
      <c r="A20">
        <v>19</v>
      </c>
      <c r="B20">
        <v>100</v>
      </c>
      <c r="C20" t="s">
        <v>157</v>
      </c>
      <c r="E20" s="39">
        <f t="shared" si="1"/>
        <v>17</v>
      </c>
      <c r="F20" s="39">
        <f t="shared" si="0"/>
        <v>18</v>
      </c>
      <c r="G20" s="39"/>
      <c r="H20" s="39">
        <f ca="1">OFFSET(Wheel2!$A$1,F20,0,1,1)</f>
        <v>119</v>
      </c>
      <c r="I20">
        <f t="shared" ca="1" si="2"/>
        <v>1000</v>
      </c>
      <c r="K20" t="b">
        <f t="shared" si="3"/>
        <v>0</v>
      </c>
      <c r="L20" t="b">
        <f t="shared" si="4"/>
        <v>1</v>
      </c>
      <c r="R20" s="15">
        <v>-100</v>
      </c>
    </row>
    <row r="21" spans="1:18" ht="15.75" x14ac:dyDescent="0.3">
      <c r="A21">
        <v>20</v>
      </c>
      <c r="B21">
        <v>20</v>
      </c>
      <c r="C21" t="s">
        <v>158</v>
      </c>
      <c r="E21" s="39">
        <f t="shared" si="1"/>
        <v>18</v>
      </c>
      <c r="F21" s="39">
        <f t="shared" si="0"/>
        <v>19</v>
      </c>
      <c r="G21" s="39"/>
      <c r="H21" s="39">
        <f ca="1">OFFSET(Wheel2!$A$1,F21,0,1,1)</f>
        <v>250</v>
      </c>
      <c r="I21">
        <f t="shared" ca="1" si="2"/>
        <v>-500</v>
      </c>
      <c r="K21" t="b">
        <f t="shared" si="3"/>
        <v>0</v>
      </c>
      <c r="L21" t="b">
        <f t="shared" si="4"/>
        <v>0</v>
      </c>
      <c r="R21" s="15">
        <v>-165</v>
      </c>
    </row>
    <row r="22" spans="1:18" ht="15.75" x14ac:dyDescent="0.3">
      <c r="A22">
        <v>21</v>
      </c>
      <c r="B22">
        <v>-178</v>
      </c>
      <c r="C22" t="s">
        <v>159</v>
      </c>
      <c r="E22" s="39">
        <f t="shared" si="1"/>
        <v>19</v>
      </c>
      <c r="F22" s="39">
        <f t="shared" si="0"/>
        <v>20</v>
      </c>
      <c r="G22" s="39"/>
      <c r="H22" s="39">
        <f ca="1">OFFSET(Wheel2!$A$1,F22,0,1,1)</f>
        <v>216</v>
      </c>
      <c r="I22">
        <f t="shared" ca="1" si="2"/>
        <v>-122</v>
      </c>
      <c r="K22" t="b">
        <f t="shared" si="3"/>
        <v>1</v>
      </c>
      <c r="L22" t="b">
        <f t="shared" si="4"/>
        <v>1</v>
      </c>
      <c r="R22" s="15">
        <v>120</v>
      </c>
    </row>
    <row r="23" spans="1:18" ht="15.75" x14ac:dyDescent="0.3">
      <c r="A23">
        <v>22</v>
      </c>
      <c r="B23">
        <v>-321</v>
      </c>
      <c r="C23" t="s">
        <v>160</v>
      </c>
      <c r="E23" s="39">
        <f t="shared" si="1"/>
        <v>20</v>
      </c>
      <c r="F23" s="39">
        <f t="shared" si="0"/>
        <v>21</v>
      </c>
      <c r="G23" s="39"/>
      <c r="H23" s="39">
        <f ca="1">OFFSET(Wheel2!$A$1,F23,0,1,1)</f>
        <v>290</v>
      </c>
      <c r="I23">
        <f t="shared" ca="1" si="2"/>
        <v>-100</v>
      </c>
      <c r="K23" t="b">
        <f t="shared" si="3"/>
        <v>0</v>
      </c>
      <c r="L23" t="b">
        <f t="shared" si="4"/>
        <v>0</v>
      </c>
      <c r="R23" s="15">
        <v>155</v>
      </c>
    </row>
    <row r="24" spans="1:18" ht="15.75" x14ac:dyDescent="0.3">
      <c r="A24">
        <v>23</v>
      </c>
      <c r="B24">
        <v>78</v>
      </c>
      <c r="C24" t="s">
        <v>161</v>
      </c>
      <c r="E24" s="39">
        <f t="shared" si="1"/>
        <v>21</v>
      </c>
      <c r="F24" s="39">
        <f t="shared" si="0"/>
        <v>22</v>
      </c>
      <c r="G24" s="39"/>
      <c r="H24" s="39">
        <f ca="1">OFFSET(Wheel2!$A$1,F24,0,1,1)</f>
        <v>78</v>
      </c>
      <c r="I24">
        <f t="shared" ca="1" si="2"/>
        <v>-200</v>
      </c>
      <c r="K24" t="b">
        <f t="shared" si="3"/>
        <v>0</v>
      </c>
      <c r="L24" t="b">
        <f t="shared" si="4"/>
        <v>1</v>
      </c>
      <c r="R24" s="15">
        <v>175</v>
      </c>
    </row>
    <row r="25" spans="1:18" ht="15.75" x14ac:dyDescent="0.3">
      <c r="A25">
        <v>24</v>
      </c>
      <c r="B25">
        <v>-1021</v>
      </c>
      <c r="C25" t="s">
        <v>162</v>
      </c>
      <c r="E25" s="39">
        <f t="shared" si="1"/>
        <v>22</v>
      </c>
      <c r="F25" s="39">
        <f t="shared" si="0"/>
        <v>23</v>
      </c>
      <c r="G25" s="39"/>
      <c r="H25" s="39">
        <f ca="1">OFFSET(Wheel2!$A$1,F25,0,1,1)</f>
        <v>280</v>
      </c>
      <c r="I25">
        <f t="shared" ca="1" si="2"/>
        <v>500</v>
      </c>
      <c r="K25" t="b">
        <f t="shared" si="3"/>
        <v>0</v>
      </c>
      <c r="L25" t="b">
        <f t="shared" si="4"/>
        <v>0</v>
      </c>
      <c r="R25" s="15">
        <v>-80</v>
      </c>
    </row>
    <row r="26" spans="1:18" ht="15.75" x14ac:dyDescent="0.3">
      <c r="A26">
        <v>25</v>
      </c>
      <c r="B26">
        <v>682</v>
      </c>
      <c r="C26" t="s">
        <v>163</v>
      </c>
      <c r="E26" s="39">
        <f t="shared" si="1"/>
        <v>23</v>
      </c>
      <c r="F26" s="39">
        <f t="shared" si="0"/>
        <v>24</v>
      </c>
      <c r="G26" s="39"/>
      <c r="H26" s="39">
        <f ca="1">OFFSET(Wheel2!$A$1,F26,0,1,1)</f>
        <v>217</v>
      </c>
      <c r="I26">
        <f t="shared" ca="1" si="2"/>
        <v>-197</v>
      </c>
      <c r="K26" t="b">
        <f t="shared" si="3"/>
        <v>0</v>
      </c>
      <c r="L26" t="b">
        <f t="shared" si="4"/>
        <v>1</v>
      </c>
      <c r="R26" s="15">
        <v>45</v>
      </c>
    </row>
    <row r="27" spans="1:18" ht="15.75" x14ac:dyDescent="0.3">
      <c r="A27">
        <v>26</v>
      </c>
      <c r="B27">
        <v>1000</v>
      </c>
      <c r="C27" t="s">
        <v>164</v>
      </c>
      <c r="E27" s="39">
        <f t="shared" si="1"/>
        <v>24</v>
      </c>
      <c r="F27" s="39">
        <f t="shared" si="0"/>
        <v>25</v>
      </c>
      <c r="G27" s="39"/>
      <c r="H27" s="39">
        <f ca="1">OFFSET(Wheel2!$A$1,F27,0,1,1)</f>
        <v>5</v>
      </c>
      <c r="I27">
        <f t="shared" ca="1" si="2"/>
        <v>-100</v>
      </c>
      <c r="K27" t="b">
        <f t="shared" si="3"/>
        <v>1</v>
      </c>
      <c r="L27" t="b">
        <f t="shared" si="4"/>
        <v>0</v>
      </c>
      <c r="R27" s="15">
        <v>-50</v>
      </c>
    </row>
    <row r="28" spans="1:18" ht="15.75" x14ac:dyDescent="0.3">
      <c r="A28">
        <v>27</v>
      </c>
      <c r="B28">
        <v>500</v>
      </c>
      <c r="C28" t="s">
        <v>165</v>
      </c>
      <c r="E28" s="39">
        <f t="shared" si="1"/>
        <v>25</v>
      </c>
      <c r="F28" s="39">
        <f t="shared" si="0"/>
        <v>26</v>
      </c>
      <c r="G28" s="39"/>
      <c r="H28" s="39">
        <f ca="1">OFFSET(Wheel2!$A$1,F28,0,1,1)</f>
        <v>215</v>
      </c>
      <c r="I28">
        <f t="shared" ca="1" si="2"/>
        <v>-125</v>
      </c>
      <c r="K28" t="b">
        <f t="shared" si="3"/>
        <v>0</v>
      </c>
      <c r="L28" t="b">
        <f t="shared" si="4"/>
        <v>1</v>
      </c>
      <c r="R28" s="15">
        <v>-100</v>
      </c>
    </row>
    <row r="29" spans="1:18" ht="15.75" x14ac:dyDescent="0.3">
      <c r="A29">
        <v>28</v>
      </c>
      <c r="B29">
        <v>-86</v>
      </c>
      <c r="C29" t="s">
        <v>166</v>
      </c>
      <c r="R29" s="15">
        <v>-165</v>
      </c>
    </row>
    <row r="30" spans="1:18" ht="15.75" x14ac:dyDescent="0.3">
      <c r="A30">
        <v>29</v>
      </c>
      <c r="B30">
        <v>-125</v>
      </c>
      <c r="C30" t="s">
        <v>167</v>
      </c>
      <c r="R30" s="15">
        <v>120</v>
      </c>
    </row>
    <row r="31" spans="1:18" ht="15.75" x14ac:dyDescent="0.3">
      <c r="A31">
        <v>30</v>
      </c>
      <c r="B31">
        <v>-122</v>
      </c>
      <c r="C31" t="s">
        <v>168</v>
      </c>
      <c r="R31" s="15">
        <v>155</v>
      </c>
    </row>
    <row r="32" spans="1:18" ht="15.75" x14ac:dyDescent="0.3">
      <c r="A32">
        <v>31</v>
      </c>
      <c r="B32">
        <v>-197</v>
      </c>
      <c r="C32" t="s">
        <v>169</v>
      </c>
      <c r="R32" s="15">
        <v>175</v>
      </c>
    </row>
    <row r="33" spans="1:18" ht="15.75" x14ac:dyDescent="0.3">
      <c r="A33">
        <v>32</v>
      </c>
      <c r="B33">
        <v>500</v>
      </c>
      <c r="C33" t="s">
        <v>86</v>
      </c>
      <c r="R33" s="15">
        <v>-80</v>
      </c>
    </row>
    <row r="34" spans="1:18" ht="15.75" x14ac:dyDescent="0.3">
      <c r="A34">
        <v>33</v>
      </c>
      <c r="B34">
        <v>-500</v>
      </c>
      <c r="C34" t="s">
        <v>87</v>
      </c>
      <c r="R34" s="15">
        <v>45</v>
      </c>
    </row>
    <row r="35" spans="1:18" x14ac:dyDescent="0.25">
      <c r="A35">
        <v>34</v>
      </c>
      <c r="B35">
        <v>-100</v>
      </c>
      <c r="C35" t="s">
        <v>88</v>
      </c>
    </row>
    <row r="36" spans="1:18" x14ac:dyDescent="0.25">
      <c r="A36">
        <v>35</v>
      </c>
      <c r="B36">
        <v>-25</v>
      </c>
      <c r="C36" t="s">
        <v>89</v>
      </c>
    </row>
    <row r="37" spans="1:18" x14ac:dyDescent="0.25">
      <c r="A37">
        <v>36</v>
      </c>
      <c r="B37">
        <v>-100</v>
      </c>
      <c r="C37" t="s">
        <v>90</v>
      </c>
    </row>
    <row r="38" spans="1:18" x14ac:dyDescent="0.25">
      <c r="A38">
        <v>37</v>
      </c>
      <c r="B38">
        <v>20</v>
      </c>
      <c r="C38" t="s">
        <v>91</v>
      </c>
    </row>
    <row r="39" spans="1:18" x14ac:dyDescent="0.25">
      <c r="A39">
        <v>38</v>
      </c>
      <c r="B39">
        <v>100</v>
      </c>
      <c r="C39" t="s">
        <v>92</v>
      </c>
    </row>
    <row r="40" spans="1:18" x14ac:dyDescent="0.25">
      <c r="A40">
        <v>39</v>
      </c>
      <c r="B40">
        <v>-36</v>
      </c>
      <c r="C40" t="s">
        <v>146</v>
      </c>
    </row>
    <row r="41" spans="1:18" x14ac:dyDescent="0.25">
      <c r="A41">
        <v>40</v>
      </c>
      <c r="B41">
        <v>-50</v>
      </c>
      <c r="C41" t="s">
        <v>147</v>
      </c>
    </row>
    <row r="42" spans="1:18" x14ac:dyDescent="0.25">
      <c r="A42">
        <v>41</v>
      </c>
      <c r="B42">
        <v>-250</v>
      </c>
      <c r="C42" t="s">
        <v>148</v>
      </c>
    </row>
    <row r="43" spans="1:18" x14ac:dyDescent="0.25">
      <c r="A43">
        <v>42</v>
      </c>
      <c r="B43">
        <v>-100</v>
      </c>
      <c r="C43" t="s">
        <v>149</v>
      </c>
    </row>
    <row r="44" spans="1:18" x14ac:dyDescent="0.25">
      <c r="A44">
        <v>43</v>
      </c>
      <c r="B44">
        <v>100</v>
      </c>
      <c r="C44" t="s">
        <v>150</v>
      </c>
    </row>
    <row r="45" spans="1:18" x14ac:dyDescent="0.25">
      <c r="A45">
        <v>44</v>
      </c>
      <c r="B45">
        <v>300</v>
      </c>
      <c r="C45" t="s">
        <v>151</v>
      </c>
    </row>
    <row r="46" spans="1:18" x14ac:dyDescent="0.25">
      <c r="A46">
        <v>45</v>
      </c>
      <c r="B46">
        <v>250</v>
      </c>
      <c r="C46" t="s">
        <v>152</v>
      </c>
    </row>
    <row r="47" spans="1:18" x14ac:dyDescent="0.25">
      <c r="A47">
        <v>46</v>
      </c>
      <c r="B47">
        <v>-189</v>
      </c>
      <c r="C47" t="s">
        <v>153</v>
      </c>
    </row>
    <row r="48" spans="1:18" x14ac:dyDescent="0.25">
      <c r="A48">
        <v>47</v>
      </c>
      <c r="B48">
        <v>-200</v>
      </c>
      <c r="C48" t="s">
        <v>154</v>
      </c>
    </row>
    <row r="49" spans="1:3" x14ac:dyDescent="0.25">
      <c r="A49">
        <v>48</v>
      </c>
      <c r="B49">
        <v>-500</v>
      </c>
      <c r="C49" t="s">
        <v>155</v>
      </c>
    </row>
    <row r="50" spans="1:3" x14ac:dyDescent="0.25">
      <c r="A50">
        <v>49</v>
      </c>
      <c r="B50">
        <v>-100</v>
      </c>
      <c r="C50" t="s">
        <v>156</v>
      </c>
    </row>
    <row r="51" spans="1:3" x14ac:dyDescent="0.25">
      <c r="A51">
        <v>50</v>
      </c>
      <c r="B51">
        <v>100</v>
      </c>
      <c r="C51" t="s">
        <v>157</v>
      </c>
    </row>
    <row r="52" spans="1:3" x14ac:dyDescent="0.25">
      <c r="A52">
        <v>51</v>
      </c>
      <c r="B52">
        <v>20</v>
      </c>
      <c r="C52" t="s">
        <v>158</v>
      </c>
    </row>
    <row r="53" spans="1:3" x14ac:dyDescent="0.25">
      <c r="A53">
        <v>52</v>
      </c>
      <c r="B53">
        <v>-178</v>
      </c>
      <c r="C53" t="s">
        <v>159</v>
      </c>
    </row>
    <row r="54" spans="1:3" x14ac:dyDescent="0.25">
      <c r="A54">
        <v>53</v>
      </c>
      <c r="B54">
        <v>-321</v>
      </c>
      <c r="C54" t="s">
        <v>160</v>
      </c>
    </row>
    <row r="55" spans="1:3" x14ac:dyDescent="0.25">
      <c r="A55">
        <v>54</v>
      </c>
      <c r="B55">
        <v>78</v>
      </c>
      <c r="C55" t="s">
        <v>161</v>
      </c>
    </row>
    <row r="56" spans="1:3" x14ac:dyDescent="0.25">
      <c r="A56">
        <v>55</v>
      </c>
      <c r="B56">
        <v>-1021</v>
      </c>
      <c r="C56" t="s">
        <v>162</v>
      </c>
    </row>
    <row r="57" spans="1:3" x14ac:dyDescent="0.25">
      <c r="A57">
        <v>56</v>
      </c>
      <c r="B57">
        <v>682</v>
      </c>
      <c r="C57" t="s">
        <v>163</v>
      </c>
    </row>
    <row r="58" spans="1:3" x14ac:dyDescent="0.25">
      <c r="A58">
        <v>57</v>
      </c>
      <c r="B58">
        <v>1000</v>
      </c>
      <c r="C58" t="s">
        <v>164</v>
      </c>
    </row>
    <row r="59" spans="1:3" x14ac:dyDescent="0.25">
      <c r="A59">
        <v>58</v>
      </c>
      <c r="B59">
        <v>500</v>
      </c>
      <c r="C59" t="s">
        <v>165</v>
      </c>
    </row>
    <row r="60" spans="1:3" x14ac:dyDescent="0.25">
      <c r="A60">
        <v>59</v>
      </c>
      <c r="B60">
        <v>-86</v>
      </c>
      <c r="C60" t="s">
        <v>166</v>
      </c>
    </row>
    <row r="61" spans="1:3" x14ac:dyDescent="0.25">
      <c r="A61">
        <v>60</v>
      </c>
      <c r="B61">
        <v>-125</v>
      </c>
      <c r="C61" t="s">
        <v>167</v>
      </c>
    </row>
    <row r="62" spans="1:3" x14ac:dyDescent="0.25">
      <c r="A62">
        <v>61</v>
      </c>
      <c r="B62">
        <v>-122</v>
      </c>
      <c r="C62" t="s">
        <v>168</v>
      </c>
    </row>
    <row r="63" spans="1:3" x14ac:dyDescent="0.25">
      <c r="A63">
        <v>62</v>
      </c>
      <c r="B63">
        <v>-197</v>
      </c>
      <c r="C63" t="s">
        <v>169</v>
      </c>
    </row>
    <row r="64" spans="1:3" x14ac:dyDescent="0.25">
      <c r="A64">
        <v>63</v>
      </c>
      <c r="B64">
        <v>500</v>
      </c>
      <c r="C64" t="s">
        <v>86</v>
      </c>
    </row>
    <row r="65" spans="1:3" x14ac:dyDescent="0.25">
      <c r="A65">
        <v>64</v>
      </c>
      <c r="B65">
        <v>-500</v>
      </c>
      <c r="C65" t="s">
        <v>87</v>
      </c>
    </row>
    <row r="66" spans="1:3" x14ac:dyDescent="0.25">
      <c r="A66">
        <v>65</v>
      </c>
      <c r="B66">
        <v>-100</v>
      </c>
      <c r="C66" t="s">
        <v>88</v>
      </c>
    </row>
    <row r="67" spans="1:3" x14ac:dyDescent="0.25">
      <c r="A67">
        <v>66</v>
      </c>
      <c r="B67">
        <v>-25</v>
      </c>
      <c r="C67" t="s">
        <v>89</v>
      </c>
    </row>
    <row r="68" spans="1:3" x14ac:dyDescent="0.25">
      <c r="A68">
        <v>67</v>
      </c>
      <c r="B68">
        <v>-100</v>
      </c>
      <c r="C68" t="s">
        <v>90</v>
      </c>
    </row>
    <row r="69" spans="1:3" x14ac:dyDescent="0.25">
      <c r="A69">
        <v>68</v>
      </c>
      <c r="B69">
        <v>20</v>
      </c>
      <c r="C69" t="s">
        <v>91</v>
      </c>
    </row>
    <row r="70" spans="1:3" x14ac:dyDescent="0.25">
      <c r="A70">
        <v>69</v>
      </c>
      <c r="B70">
        <v>100</v>
      </c>
      <c r="C70" t="s">
        <v>92</v>
      </c>
    </row>
    <row r="71" spans="1:3" x14ac:dyDescent="0.25">
      <c r="A71">
        <v>70</v>
      </c>
      <c r="B71">
        <v>-36</v>
      </c>
      <c r="C71" t="s">
        <v>146</v>
      </c>
    </row>
    <row r="72" spans="1:3" x14ac:dyDescent="0.25">
      <c r="A72">
        <v>71</v>
      </c>
      <c r="B72">
        <v>-50</v>
      </c>
      <c r="C72" t="s">
        <v>147</v>
      </c>
    </row>
    <row r="73" spans="1:3" x14ac:dyDescent="0.25">
      <c r="A73">
        <v>72</v>
      </c>
      <c r="B73">
        <v>-250</v>
      </c>
      <c r="C73" t="s">
        <v>148</v>
      </c>
    </row>
    <row r="74" spans="1:3" x14ac:dyDescent="0.25">
      <c r="A74">
        <v>73</v>
      </c>
      <c r="B74">
        <v>-100</v>
      </c>
      <c r="C74" t="s">
        <v>149</v>
      </c>
    </row>
    <row r="75" spans="1:3" x14ac:dyDescent="0.25">
      <c r="A75">
        <v>74</v>
      </c>
      <c r="B75">
        <v>100</v>
      </c>
      <c r="C75" t="s">
        <v>150</v>
      </c>
    </row>
    <row r="76" spans="1:3" x14ac:dyDescent="0.25">
      <c r="A76">
        <v>75</v>
      </c>
      <c r="B76">
        <v>300</v>
      </c>
      <c r="C76" t="s">
        <v>151</v>
      </c>
    </row>
    <row r="77" spans="1:3" x14ac:dyDescent="0.25">
      <c r="A77">
        <v>76</v>
      </c>
      <c r="B77">
        <v>250</v>
      </c>
      <c r="C77" t="s">
        <v>152</v>
      </c>
    </row>
    <row r="78" spans="1:3" x14ac:dyDescent="0.25">
      <c r="A78">
        <v>77</v>
      </c>
      <c r="B78">
        <v>-189</v>
      </c>
      <c r="C78" t="s">
        <v>153</v>
      </c>
    </row>
    <row r="79" spans="1:3" x14ac:dyDescent="0.25">
      <c r="A79">
        <v>78</v>
      </c>
      <c r="B79">
        <v>-200</v>
      </c>
      <c r="C79" t="s">
        <v>154</v>
      </c>
    </row>
    <row r="80" spans="1:3" x14ac:dyDescent="0.25">
      <c r="A80">
        <v>79</v>
      </c>
      <c r="B80">
        <v>-500</v>
      </c>
      <c r="C80" t="s">
        <v>155</v>
      </c>
    </row>
    <row r="81" spans="1:3" x14ac:dyDescent="0.25">
      <c r="A81">
        <v>80</v>
      </c>
      <c r="B81">
        <v>-100</v>
      </c>
      <c r="C81" t="s">
        <v>156</v>
      </c>
    </row>
    <row r="82" spans="1:3" x14ac:dyDescent="0.25">
      <c r="A82">
        <v>81</v>
      </c>
      <c r="B82">
        <v>100</v>
      </c>
      <c r="C82" t="s">
        <v>157</v>
      </c>
    </row>
    <row r="83" spans="1:3" x14ac:dyDescent="0.25">
      <c r="A83">
        <v>82</v>
      </c>
      <c r="B83">
        <v>20</v>
      </c>
      <c r="C83" t="s">
        <v>158</v>
      </c>
    </row>
    <row r="84" spans="1:3" x14ac:dyDescent="0.25">
      <c r="A84">
        <v>83</v>
      </c>
      <c r="B84">
        <v>-178</v>
      </c>
      <c r="C84" t="s">
        <v>159</v>
      </c>
    </row>
    <row r="85" spans="1:3" x14ac:dyDescent="0.25">
      <c r="A85">
        <v>84</v>
      </c>
      <c r="B85">
        <v>-321</v>
      </c>
      <c r="C85" t="s">
        <v>160</v>
      </c>
    </row>
    <row r="86" spans="1:3" x14ac:dyDescent="0.25">
      <c r="A86">
        <v>85</v>
      </c>
      <c r="B86">
        <v>78</v>
      </c>
      <c r="C86" t="s">
        <v>161</v>
      </c>
    </row>
    <row r="87" spans="1:3" x14ac:dyDescent="0.25">
      <c r="A87">
        <v>86</v>
      </c>
      <c r="B87">
        <v>-1021</v>
      </c>
      <c r="C87" t="s">
        <v>162</v>
      </c>
    </row>
    <row r="88" spans="1:3" x14ac:dyDescent="0.25">
      <c r="A88">
        <v>87</v>
      </c>
      <c r="B88">
        <v>682</v>
      </c>
      <c r="C88" t="s">
        <v>163</v>
      </c>
    </row>
    <row r="89" spans="1:3" x14ac:dyDescent="0.25">
      <c r="A89">
        <v>88</v>
      </c>
      <c r="B89">
        <v>1000</v>
      </c>
      <c r="C89" t="s">
        <v>164</v>
      </c>
    </row>
    <row r="90" spans="1:3" x14ac:dyDescent="0.25">
      <c r="A90">
        <v>89</v>
      </c>
      <c r="B90">
        <v>500</v>
      </c>
      <c r="C90" t="s">
        <v>165</v>
      </c>
    </row>
    <row r="91" spans="1:3" x14ac:dyDescent="0.25">
      <c r="A91">
        <v>90</v>
      </c>
      <c r="B91">
        <v>-86</v>
      </c>
      <c r="C91" t="s">
        <v>166</v>
      </c>
    </row>
    <row r="92" spans="1:3" x14ac:dyDescent="0.25">
      <c r="A92">
        <v>91</v>
      </c>
      <c r="B92">
        <v>-125</v>
      </c>
      <c r="C92" t="s">
        <v>167</v>
      </c>
    </row>
    <row r="93" spans="1:3" x14ac:dyDescent="0.25">
      <c r="A93">
        <v>92</v>
      </c>
      <c r="B93">
        <v>-122</v>
      </c>
      <c r="C93" t="s">
        <v>168</v>
      </c>
    </row>
    <row r="94" spans="1:3" x14ac:dyDescent="0.25">
      <c r="A94">
        <v>93</v>
      </c>
      <c r="B94">
        <v>-197</v>
      </c>
      <c r="C94" t="s">
        <v>169</v>
      </c>
    </row>
    <row r="95" spans="1:3" x14ac:dyDescent="0.25">
      <c r="A95">
        <v>94</v>
      </c>
      <c r="B95">
        <v>500</v>
      </c>
      <c r="C95" t="s">
        <v>86</v>
      </c>
    </row>
    <row r="96" spans="1:3" x14ac:dyDescent="0.25">
      <c r="A96">
        <v>95</v>
      </c>
      <c r="B96">
        <v>-500</v>
      </c>
      <c r="C96" t="s">
        <v>87</v>
      </c>
    </row>
    <row r="97" spans="1:3" x14ac:dyDescent="0.25">
      <c r="A97">
        <v>96</v>
      </c>
      <c r="B97">
        <v>-100</v>
      </c>
      <c r="C97" t="s">
        <v>88</v>
      </c>
    </row>
    <row r="98" spans="1:3" x14ac:dyDescent="0.25">
      <c r="A98">
        <v>97</v>
      </c>
      <c r="B98">
        <v>-25</v>
      </c>
      <c r="C98" t="s">
        <v>89</v>
      </c>
    </row>
    <row r="99" spans="1:3" x14ac:dyDescent="0.25">
      <c r="A99">
        <v>98</v>
      </c>
      <c r="B99">
        <v>-100</v>
      </c>
      <c r="C99" t="s">
        <v>90</v>
      </c>
    </row>
    <row r="100" spans="1:3" x14ac:dyDescent="0.25">
      <c r="A100">
        <v>99</v>
      </c>
      <c r="B100">
        <v>20</v>
      </c>
      <c r="C100" t="s">
        <v>91</v>
      </c>
    </row>
    <row r="101" spans="1:3" x14ac:dyDescent="0.25">
      <c r="A101">
        <v>100</v>
      </c>
      <c r="B101">
        <v>100</v>
      </c>
      <c r="C101" t="s">
        <v>92</v>
      </c>
    </row>
    <row r="102" spans="1:3" x14ac:dyDescent="0.25">
      <c r="A102">
        <v>101</v>
      </c>
      <c r="B102">
        <v>-36</v>
      </c>
      <c r="C102" t="s">
        <v>146</v>
      </c>
    </row>
    <row r="103" spans="1:3" x14ac:dyDescent="0.25">
      <c r="A103">
        <v>102</v>
      </c>
      <c r="B103">
        <v>-50</v>
      </c>
      <c r="C103" t="s">
        <v>147</v>
      </c>
    </row>
    <row r="104" spans="1:3" x14ac:dyDescent="0.25">
      <c r="A104">
        <v>103</v>
      </c>
      <c r="B104">
        <v>-250</v>
      </c>
      <c r="C104" t="s">
        <v>148</v>
      </c>
    </row>
    <row r="105" spans="1:3" x14ac:dyDescent="0.25">
      <c r="A105">
        <v>104</v>
      </c>
      <c r="B105">
        <v>-100</v>
      </c>
      <c r="C105" t="s">
        <v>149</v>
      </c>
    </row>
    <row r="106" spans="1:3" x14ac:dyDescent="0.25">
      <c r="A106">
        <v>105</v>
      </c>
      <c r="B106">
        <v>100</v>
      </c>
      <c r="C106" t="s">
        <v>150</v>
      </c>
    </row>
    <row r="107" spans="1:3" x14ac:dyDescent="0.25">
      <c r="A107">
        <v>106</v>
      </c>
      <c r="B107">
        <v>300</v>
      </c>
      <c r="C107" t="s">
        <v>151</v>
      </c>
    </row>
    <row r="108" spans="1:3" x14ac:dyDescent="0.25">
      <c r="A108">
        <v>107</v>
      </c>
      <c r="B108">
        <v>250</v>
      </c>
      <c r="C108" t="s">
        <v>152</v>
      </c>
    </row>
    <row r="109" spans="1:3" x14ac:dyDescent="0.25">
      <c r="A109">
        <v>108</v>
      </c>
      <c r="B109">
        <v>-189</v>
      </c>
      <c r="C109" t="s">
        <v>153</v>
      </c>
    </row>
    <row r="110" spans="1:3" x14ac:dyDescent="0.25">
      <c r="A110">
        <v>109</v>
      </c>
      <c r="B110">
        <v>-200</v>
      </c>
      <c r="C110" t="s">
        <v>154</v>
      </c>
    </row>
    <row r="111" spans="1:3" x14ac:dyDescent="0.25">
      <c r="A111">
        <v>110</v>
      </c>
      <c r="B111">
        <v>-500</v>
      </c>
      <c r="C111" t="s">
        <v>155</v>
      </c>
    </row>
    <row r="112" spans="1:3" x14ac:dyDescent="0.25">
      <c r="A112">
        <v>111</v>
      </c>
      <c r="B112">
        <v>-100</v>
      </c>
      <c r="C112" t="s">
        <v>156</v>
      </c>
    </row>
    <row r="113" spans="1:3" x14ac:dyDescent="0.25">
      <c r="A113">
        <v>112</v>
      </c>
      <c r="B113">
        <v>100</v>
      </c>
      <c r="C113" t="s">
        <v>157</v>
      </c>
    </row>
    <row r="114" spans="1:3" x14ac:dyDescent="0.25">
      <c r="A114">
        <v>113</v>
      </c>
      <c r="B114">
        <v>20</v>
      </c>
      <c r="C114" t="s">
        <v>158</v>
      </c>
    </row>
    <row r="115" spans="1:3" x14ac:dyDescent="0.25">
      <c r="A115">
        <v>114</v>
      </c>
      <c r="B115">
        <v>-178</v>
      </c>
      <c r="C115" t="s">
        <v>159</v>
      </c>
    </row>
    <row r="116" spans="1:3" x14ac:dyDescent="0.25">
      <c r="A116">
        <v>115</v>
      </c>
      <c r="B116">
        <v>-321</v>
      </c>
      <c r="C116" t="s">
        <v>160</v>
      </c>
    </row>
    <row r="117" spans="1:3" x14ac:dyDescent="0.25">
      <c r="A117">
        <v>116</v>
      </c>
      <c r="B117">
        <v>78</v>
      </c>
      <c r="C117" t="s">
        <v>161</v>
      </c>
    </row>
    <row r="118" spans="1:3" x14ac:dyDescent="0.25">
      <c r="A118">
        <v>117</v>
      </c>
      <c r="B118">
        <v>-1021</v>
      </c>
      <c r="C118" t="s">
        <v>162</v>
      </c>
    </row>
    <row r="119" spans="1:3" x14ac:dyDescent="0.25">
      <c r="A119">
        <v>118</v>
      </c>
      <c r="B119">
        <v>682</v>
      </c>
      <c r="C119" t="s">
        <v>163</v>
      </c>
    </row>
    <row r="120" spans="1:3" x14ac:dyDescent="0.25">
      <c r="A120">
        <v>119</v>
      </c>
      <c r="B120">
        <v>1000</v>
      </c>
      <c r="C120" t="s">
        <v>164</v>
      </c>
    </row>
    <row r="121" spans="1:3" x14ac:dyDescent="0.25">
      <c r="A121">
        <v>120</v>
      </c>
      <c r="B121">
        <v>500</v>
      </c>
      <c r="C121" t="s">
        <v>165</v>
      </c>
    </row>
    <row r="122" spans="1:3" x14ac:dyDescent="0.25">
      <c r="A122">
        <v>121</v>
      </c>
      <c r="B122">
        <v>-86</v>
      </c>
      <c r="C122" t="s">
        <v>166</v>
      </c>
    </row>
    <row r="123" spans="1:3" x14ac:dyDescent="0.25">
      <c r="A123">
        <v>122</v>
      </c>
      <c r="B123">
        <v>-125</v>
      </c>
      <c r="C123" t="s">
        <v>167</v>
      </c>
    </row>
    <row r="124" spans="1:3" x14ac:dyDescent="0.25">
      <c r="A124">
        <v>123</v>
      </c>
      <c r="B124">
        <v>-122</v>
      </c>
      <c r="C124" t="s">
        <v>168</v>
      </c>
    </row>
    <row r="125" spans="1:3" x14ac:dyDescent="0.25">
      <c r="A125">
        <v>124</v>
      </c>
      <c r="B125">
        <v>-197</v>
      </c>
      <c r="C125" t="s">
        <v>169</v>
      </c>
    </row>
    <row r="126" spans="1:3" x14ac:dyDescent="0.25">
      <c r="A126">
        <v>125</v>
      </c>
      <c r="B126">
        <v>500</v>
      </c>
      <c r="C126" t="s">
        <v>86</v>
      </c>
    </row>
    <row r="127" spans="1:3" x14ac:dyDescent="0.25">
      <c r="A127">
        <v>126</v>
      </c>
      <c r="B127">
        <v>-500</v>
      </c>
      <c r="C127" t="s">
        <v>87</v>
      </c>
    </row>
    <row r="128" spans="1:3" x14ac:dyDescent="0.25">
      <c r="A128">
        <v>127</v>
      </c>
      <c r="B128">
        <v>-100</v>
      </c>
      <c r="C128" t="s">
        <v>88</v>
      </c>
    </row>
    <row r="129" spans="1:3" x14ac:dyDescent="0.25">
      <c r="A129">
        <v>128</v>
      </c>
      <c r="B129">
        <v>-25</v>
      </c>
      <c r="C129" t="s">
        <v>89</v>
      </c>
    </row>
    <row r="130" spans="1:3" x14ac:dyDescent="0.25">
      <c r="A130">
        <v>129</v>
      </c>
      <c r="B130">
        <v>-100</v>
      </c>
      <c r="C130" t="s">
        <v>90</v>
      </c>
    </row>
    <row r="131" spans="1:3" x14ac:dyDescent="0.25">
      <c r="A131">
        <v>130</v>
      </c>
      <c r="B131">
        <v>20</v>
      </c>
      <c r="C131" t="s">
        <v>91</v>
      </c>
    </row>
    <row r="132" spans="1:3" x14ac:dyDescent="0.25">
      <c r="A132">
        <v>131</v>
      </c>
      <c r="B132">
        <v>100</v>
      </c>
      <c r="C132" t="s">
        <v>92</v>
      </c>
    </row>
    <row r="133" spans="1:3" x14ac:dyDescent="0.25">
      <c r="A133">
        <v>132</v>
      </c>
      <c r="B133">
        <v>-36</v>
      </c>
      <c r="C133" t="s">
        <v>146</v>
      </c>
    </row>
    <row r="134" spans="1:3" x14ac:dyDescent="0.25">
      <c r="A134">
        <v>133</v>
      </c>
      <c r="B134">
        <v>-50</v>
      </c>
      <c r="C134" t="s">
        <v>147</v>
      </c>
    </row>
    <row r="135" spans="1:3" x14ac:dyDescent="0.25">
      <c r="A135">
        <v>134</v>
      </c>
      <c r="B135">
        <v>-250</v>
      </c>
      <c r="C135" t="s">
        <v>148</v>
      </c>
    </row>
    <row r="136" spans="1:3" x14ac:dyDescent="0.25">
      <c r="A136">
        <v>135</v>
      </c>
      <c r="B136">
        <v>-100</v>
      </c>
      <c r="C136" t="s">
        <v>149</v>
      </c>
    </row>
    <row r="137" spans="1:3" x14ac:dyDescent="0.25">
      <c r="A137">
        <v>136</v>
      </c>
      <c r="B137">
        <v>100</v>
      </c>
      <c r="C137" t="s">
        <v>150</v>
      </c>
    </row>
    <row r="138" spans="1:3" x14ac:dyDescent="0.25">
      <c r="A138">
        <v>137</v>
      </c>
      <c r="B138">
        <v>300</v>
      </c>
      <c r="C138" t="s">
        <v>151</v>
      </c>
    </row>
    <row r="139" spans="1:3" x14ac:dyDescent="0.25">
      <c r="A139">
        <v>138</v>
      </c>
      <c r="B139">
        <v>250</v>
      </c>
      <c r="C139" t="s">
        <v>152</v>
      </c>
    </row>
    <row r="140" spans="1:3" x14ac:dyDescent="0.25">
      <c r="A140">
        <v>139</v>
      </c>
      <c r="B140">
        <v>-189</v>
      </c>
      <c r="C140" t="s">
        <v>153</v>
      </c>
    </row>
    <row r="141" spans="1:3" x14ac:dyDescent="0.25">
      <c r="A141">
        <v>140</v>
      </c>
      <c r="B141">
        <v>-200</v>
      </c>
      <c r="C141" t="s">
        <v>154</v>
      </c>
    </row>
    <row r="142" spans="1:3" x14ac:dyDescent="0.25">
      <c r="A142">
        <v>141</v>
      </c>
      <c r="B142">
        <v>-500</v>
      </c>
      <c r="C142" t="s">
        <v>155</v>
      </c>
    </row>
    <row r="143" spans="1:3" x14ac:dyDescent="0.25">
      <c r="A143">
        <v>142</v>
      </c>
      <c r="B143">
        <v>-100</v>
      </c>
      <c r="C143" t="s">
        <v>156</v>
      </c>
    </row>
    <row r="144" spans="1:3" x14ac:dyDescent="0.25">
      <c r="A144">
        <v>143</v>
      </c>
      <c r="B144">
        <v>100</v>
      </c>
      <c r="C144" t="s">
        <v>157</v>
      </c>
    </row>
    <row r="145" spans="1:3" x14ac:dyDescent="0.25">
      <c r="A145">
        <v>144</v>
      </c>
      <c r="B145">
        <v>20</v>
      </c>
      <c r="C145" t="s">
        <v>158</v>
      </c>
    </row>
    <row r="146" spans="1:3" x14ac:dyDescent="0.25">
      <c r="A146">
        <v>145</v>
      </c>
      <c r="B146">
        <v>-178</v>
      </c>
      <c r="C146" t="s">
        <v>159</v>
      </c>
    </row>
    <row r="147" spans="1:3" x14ac:dyDescent="0.25">
      <c r="A147">
        <v>146</v>
      </c>
      <c r="B147">
        <v>-321</v>
      </c>
      <c r="C147" t="s">
        <v>160</v>
      </c>
    </row>
    <row r="148" spans="1:3" x14ac:dyDescent="0.25">
      <c r="A148">
        <v>147</v>
      </c>
      <c r="B148">
        <v>78</v>
      </c>
      <c r="C148" t="s">
        <v>161</v>
      </c>
    </row>
    <row r="149" spans="1:3" x14ac:dyDescent="0.25">
      <c r="A149">
        <v>148</v>
      </c>
      <c r="B149">
        <v>-1021</v>
      </c>
      <c r="C149" t="s">
        <v>162</v>
      </c>
    </row>
    <row r="150" spans="1:3" x14ac:dyDescent="0.25">
      <c r="A150">
        <v>149</v>
      </c>
      <c r="B150">
        <v>682</v>
      </c>
      <c r="C150" t="s">
        <v>163</v>
      </c>
    </row>
    <row r="151" spans="1:3" x14ac:dyDescent="0.25">
      <c r="A151">
        <v>150</v>
      </c>
      <c r="B151">
        <v>1000</v>
      </c>
      <c r="C151" t="s">
        <v>164</v>
      </c>
    </row>
    <row r="152" spans="1:3" x14ac:dyDescent="0.25">
      <c r="A152">
        <v>151</v>
      </c>
      <c r="B152">
        <v>500</v>
      </c>
      <c r="C152" t="s">
        <v>165</v>
      </c>
    </row>
    <row r="153" spans="1:3" x14ac:dyDescent="0.25">
      <c r="A153">
        <v>152</v>
      </c>
      <c r="B153">
        <v>-86</v>
      </c>
      <c r="C153" t="s">
        <v>166</v>
      </c>
    </row>
    <row r="154" spans="1:3" x14ac:dyDescent="0.25">
      <c r="A154">
        <v>153</v>
      </c>
      <c r="B154">
        <v>-125</v>
      </c>
      <c r="C154" t="s">
        <v>167</v>
      </c>
    </row>
    <row r="155" spans="1:3" x14ac:dyDescent="0.25">
      <c r="A155">
        <v>154</v>
      </c>
      <c r="B155">
        <v>-122</v>
      </c>
      <c r="C155" t="s">
        <v>168</v>
      </c>
    </row>
    <row r="156" spans="1:3" x14ac:dyDescent="0.25">
      <c r="A156">
        <v>155</v>
      </c>
      <c r="B156">
        <v>-197</v>
      </c>
      <c r="C156" t="s">
        <v>169</v>
      </c>
    </row>
    <row r="157" spans="1:3" x14ac:dyDescent="0.25">
      <c r="A157">
        <v>156</v>
      </c>
      <c r="B157">
        <v>500</v>
      </c>
      <c r="C157" t="s">
        <v>86</v>
      </c>
    </row>
    <row r="158" spans="1:3" x14ac:dyDescent="0.25">
      <c r="A158">
        <v>157</v>
      </c>
      <c r="B158">
        <v>-500</v>
      </c>
      <c r="C158" t="s">
        <v>87</v>
      </c>
    </row>
    <row r="159" spans="1:3" x14ac:dyDescent="0.25">
      <c r="A159">
        <v>158</v>
      </c>
      <c r="B159">
        <v>-100</v>
      </c>
      <c r="C159" t="s">
        <v>88</v>
      </c>
    </row>
    <row r="160" spans="1:3" x14ac:dyDescent="0.25">
      <c r="A160">
        <v>159</v>
      </c>
      <c r="B160">
        <v>-25</v>
      </c>
      <c r="C160" t="s">
        <v>89</v>
      </c>
    </row>
    <row r="161" spans="1:3" x14ac:dyDescent="0.25">
      <c r="A161">
        <v>160</v>
      </c>
      <c r="B161">
        <v>-100</v>
      </c>
      <c r="C161" t="s">
        <v>90</v>
      </c>
    </row>
    <row r="162" spans="1:3" x14ac:dyDescent="0.25">
      <c r="A162">
        <v>161</v>
      </c>
      <c r="B162">
        <v>20</v>
      </c>
      <c r="C162" t="s">
        <v>91</v>
      </c>
    </row>
    <row r="163" spans="1:3" x14ac:dyDescent="0.25">
      <c r="A163">
        <v>162</v>
      </c>
      <c r="B163">
        <v>100</v>
      </c>
      <c r="C163" t="s">
        <v>92</v>
      </c>
    </row>
    <row r="164" spans="1:3" x14ac:dyDescent="0.25">
      <c r="A164">
        <v>163</v>
      </c>
      <c r="B164">
        <v>-36</v>
      </c>
      <c r="C164" t="s">
        <v>146</v>
      </c>
    </row>
    <row r="165" spans="1:3" x14ac:dyDescent="0.25">
      <c r="A165">
        <v>164</v>
      </c>
      <c r="B165">
        <v>-50</v>
      </c>
      <c r="C165" t="s">
        <v>147</v>
      </c>
    </row>
    <row r="166" spans="1:3" x14ac:dyDescent="0.25">
      <c r="A166">
        <v>165</v>
      </c>
      <c r="B166">
        <v>-250</v>
      </c>
      <c r="C166" t="s">
        <v>148</v>
      </c>
    </row>
    <row r="167" spans="1:3" x14ac:dyDescent="0.25">
      <c r="A167">
        <v>166</v>
      </c>
      <c r="B167">
        <v>-100</v>
      </c>
      <c r="C167" t="s">
        <v>149</v>
      </c>
    </row>
    <row r="168" spans="1:3" x14ac:dyDescent="0.25">
      <c r="A168">
        <v>167</v>
      </c>
      <c r="B168">
        <v>100</v>
      </c>
      <c r="C168" t="s">
        <v>150</v>
      </c>
    </row>
    <row r="169" spans="1:3" x14ac:dyDescent="0.25">
      <c r="A169">
        <v>168</v>
      </c>
      <c r="B169">
        <v>300</v>
      </c>
      <c r="C169" t="s">
        <v>151</v>
      </c>
    </row>
    <row r="170" spans="1:3" x14ac:dyDescent="0.25">
      <c r="A170">
        <v>169</v>
      </c>
      <c r="B170">
        <v>250</v>
      </c>
      <c r="C170" t="s">
        <v>152</v>
      </c>
    </row>
    <row r="171" spans="1:3" x14ac:dyDescent="0.25">
      <c r="A171">
        <v>170</v>
      </c>
      <c r="B171">
        <v>-189</v>
      </c>
      <c r="C171" t="s">
        <v>153</v>
      </c>
    </row>
    <row r="172" spans="1:3" x14ac:dyDescent="0.25">
      <c r="A172">
        <v>171</v>
      </c>
      <c r="B172">
        <v>-200</v>
      </c>
      <c r="C172" t="s">
        <v>154</v>
      </c>
    </row>
    <row r="173" spans="1:3" x14ac:dyDescent="0.25">
      <c r="A173">
        <v>172</v>
      </c>
      <c r="B173">
        <v>-500</v>
      </c>
      <c r="C173" t="s">
        <v>155</v>
      </c>
    </row>
    <row r="174" spans="1:3" x14ac:dyDescent="0.25">
      <c r="A174">
        <v>173</v>
      </c>
      <c r="B174">
        <v>-100</v>
      </c>
      <c r="C174" t="s">
        <v>156</v>
      </c>
    </row>
    <row r="175" spans="1:3" x14ac:dyDescent="0.25">
      <c r="A175">
        <v>174</v>
      </c>
      <c r="B175">
        <v>100</v>
      </c>
      <c r="C175" t="s">
        <v>157</v>
      </c>
    </row>
    <row r="176" spans="1:3" x14ac:dyDescent="0.25">
      <c r="A176">
        <v>175</v>
      </c>
      <c r="B176">
        <v>20</v>
      </c>
      <c r="C176" t="s">
        <v>158</v>
      </c>
    </row>
    <row r="177" spans="1:3" x14ac:dyDescent="0.25">
      <c r="A177">
        <v>176</v>
      </c>
      <c r="B177">
        <v>-178</v>
      </c>
      <c r="C177" t="s">
        <v>159</v>
      </c>
    </row>
    <row r="178" spans="1:3" x14ac:dyDescent="0.25">
      <c r="A178">
        <v>177</v>
      </c>
      <c r="B178">
        <v>-321</v>
      </c>
      <c r="C178" t="s">
        <v>160</v>
      </c>
    </row>
    <row r="179" spans="1:3" x14ac:dyDescent="0.25">
      <c r="A179">
        <v>178</v>
      </c>
      <c r="B179">
        <v>78</v>
      </c>
      <c r="C179" t="s">
        <v>161</v>
      </c>
    </row>
    <row r="180" spans="1:3" x14ac:dyDescent="0.25">
      <c r="A180">
        <v>179</v>
      </c>
      <c r="B180">
        <v>-1021</v>
      </c>
      <c r="C180" t="s">
        <v>162</v>
      </c>
    </row>
    <row r="181" spans="1:3" x14ac:dyDescent="0.25">
      <c r="A181">
        <v>180</v>
      </c>
      <c r="B181">
        <v>682</v>
      </c>
      <c r="C181" t="s">
        <v>163</v>
      </c>
    </row>
    <row r="182" spans="1:3" x14ac:dyDescent="0.25">
      <c r="A182">
        <v>181</v>
      </c>
      <c r="B182">
        <v>1000</v>
      </c>
      <c r="C182" t="s">
        <v>164</v>
      </c>
    </row>
    <row r="183" spans="1:3" x14ac:dyDescent="0.25">
      <c r="A183">
        <v>182</v>
      </c>
      <c r="B183">
        <v>500</v>
      </c>
      <c r="C183" t="s">
        <v>165</v>
      </c>
    </row>
    <row r="184" spans="1:3" x14ac:dyDescent="0.25">
      <c r="A184">
        <v>183</v>
      </c>
      <c r="B184">
        <v>-86</v>
      </c>
      <c r="C184" t="s">
        <v>166</v>
      </c>
    </row>
    <row r="185" spans="1:3" x14ac:dyDescent="0.25">
      <c r="A185">
        <v>184</v>
      </c>
      <c r="B185">
        <v>-125</v>
      </c>
      <c r="C185" t="s">
        <v>167</v>
      </c>
    </row>
    <row r="186" spans="1:3" x14ac:dyDescent="0.25">
      <c r="A186">
        <v>185</v>
      </c>
      <c r="B186">
        <v>-122</v>
      </c>
      <c r="C186" t="s">
        <v>168</v>
      </c>
    </row>
    <row r="187" spans="1:3" x14ac:dyDescent="0.25">
      <c r="A187">
        <v>186</v>
      </c>
      <c r="B187">
        <v>-197</v>
      </c>
      <c r="C187" t="s">
        <v>169</v>
      </c>
    </row>
    <row r="188" spans="1:3" x14ac:dyDescent="0.25">
      <c r="A188">
        <v>187</v>
      </c>
      <c r="B188">
        <v>500</v>
      </c>
      <c r="C188" t="s">
        <v>86</v>
      </c>
    </row>
    <row r="189" spans="1:3" x14ac:dyDescent="0.25">
      <c r="A189">
        <v>188</v>
      </c>
      <c r="B189">
        <v>-500</v>
      </c>
      <c r="C189" t="s">
        <v>87</v>
      </c>
    </row>
    <row r="190" spans="1:3" x14ac:dyDescent="0.25">
      <c r="A190">
        <v>189</v>
      </c>
      <c r="B190">
        <v>-100</v>
      </c>
      <c r="C190" t="s">
        <v>88</v>
      </c>
    </row>
    <row r="191" spans="1:3" x14ac:dyDescent="0.25">
      <c r="A191">
        <v>190</v>
      </c>
      <c r="B191">
        <v>-25</v>
      </c>
      <c r="C191" t="s">
        <v>89</v>
      </c>
    </row>
    <row r="192" spans="1:3" x14ac:dyDescent="0.25">
      <c r="A192">
        <v>191</v>
      </c>
      <c r="B192">
        <v>-100</v>
      </c>
      <c r="C192" t="s">
        <v>90</v>
      </c>
    </row>
    <row r="193" spans="1:3" x14ac:dyDescent="0.25">
      <c r="A193">
        <v>192</v>
      </c>
      <c r="B193">
        <v>20</v>
      </c>
      <c r="C193" t="s">
        <v>91</v>
      </c>
    </row>
    <row r="194" spans="1:3" x14ac:dyDescent="0.25">
      <c r="A194">
        <v>193</v>
      </c>
      <c r="B194">
        <v>100</v>
      </c>
      <c r="C194" t="s">
        <v>92</v>
      </c>
    </row>
    <row r="195" spans="1:3" x14ac:dyDescent="0.25">
      <c r="A195">
        <v>194</v>
      </c>
      <c r="B195">
        <v>-36</v>
      </c>
      <c r="C195" t="s">
        <v>146</v>
      </c>
    </row>
    <row r="196" spans="1:3" x14ac:dyDescent="0.25">
      <c r="A196">
        <v>195</v>
      </c>
      <c r="B196">
        <v>-50</v>
      </c>
      <c r="C196" t="s">
        <v>147</v>
      </c>
    </row>
    <row r="197" spans="1:3" x14ac:dyDescent="0.25">
      <c r="A197">
        <v>196</v>
      </c>
      <c r="B197">
        <v>-250</v>
      </c>
      <c r="C197" t="s">
        <v>148</v>
      </c>
    </row>
    <row r="198" spans="1:3" x14ac:dyDescent="0.25">
      <c r="A198">
        <v>197</v>
      </c>
      <c r="B198">
        <v>-100</v>
      </c>
      <c r="C198" t="s">
        <v>149</v>
      </c>
    </row>
    <row r="199" spans="1:3" x14ac:dyDescent="0.25">
      <c r="A199">
        <v>198</v>
      </c>
      <c r="B199">
        <v>100</v>
      </c>
      <c r="C199" t="s">
        <v>150</v>
      </c>
    </row>
    <row r="200" spans="1:3" x14ac:dyDescent="0.25">
      <c r="A200">
        <v>199</v>
      </c>
      <c r="B200">
        <v>300</v>
      </c>
      <c r="C200" t="s">
        <v>151</v>
      </c>
    </row>
    <row r="201" spans="1:3" x14ac:dyDescent="0.25">
      <c r="A201">
        <v>200</v>
      </c>
      <c r="B201">
        <v>250</v>
      </c>
      <c r="C201" t="s">
        <v>152</v>
      </c>
    </row>
    <row r="202" spans="1:3" x14ac:dyDescent="0.25">
      <c r="A202">
        <v>201</v>
      </c>
      <c r="B202">
        <v>-189</v>
      </c>
      <c r="C202" t="s">
        <v>153</v>
      </c>
    </row>
    <row r="203" spans="1:3" x14ac:dyDescent="0.25">
      <c r="A203">
        <v>202</v>
      </c>
      <c r="B203">
        <v>-200</v>
      </c>
      <c r="C203" t="s">
        <v>154</v>
      </c>
    </row>
    <row r="204" spans="1:3" x14ac:dyDescent="0.25">
      <c r="A204">
        <v>203</v>
      </c>
      <c r="B204">
        <v>-500</v>
      </c>
      <c r="C204" t="s">
        <v>155</v>
      </c>
    </row>
    <row r="205" spans="1:3" x14ac:dyDescent="0.25">
      <c r="A205">
        <v>204</v>
      </c>
      <c r="B205">
        <v>-100</v>
      </c>
      <c r="C205" t="s">
        <v>156</v>
      </c>
    </row>
    <row r="206" spans="1:3" x14ac:dyDescent="0.25">
      <c r="A206">
        <v>205</v>
      </c>
      <c r="B206">
        <v>100</v>
      </c>
      <c r="C206" t="s">
        <v>157</v>
      </c>
    </row>
    <row r="207" spans="1:3" x14ac:dyDescent="0.25">
      <c r="A207">
        <v>206</v>
      </c>
      <c r="B207">
        <v>20</v>
      </c>
      <c r="C207" t="s">
        <v>158</v>
      </c>
    </row>
    <row r="208" spans="1:3" x14ac:dyDescent="0.25">
      <c r="A208">
        <v>207</v>
      </c>
      <c r="B208">
        <v>-178</v>
      </c>
      <c r="C208" t="s">
        <v>159</v>
      </c>
    </row>
    <row r="209" spans="1:3" x14ac:dyDescent="0.25">
      <c r="A209">
        <v>208</v>
      </c>
      <c r="B209">
        <v>-321</v>
      </c>
      <c r="C209" t="s">
        <v>160</v>
      </c>
    </row>
    <row r="210" spans="1:3" x14ac:dyDescent="0.25">
      <c r="A210">
        <v>209</v>
      </c>
      <c r="B210">
        <v>78</v>
      </c>
      <c r="C210" t="s">
        <v>161</v>
      </c>
    </row>
    <row r="211" spans="1:3" x14ac:dyDescent="0.25">
      <c r="A211">
        <v>210</v>
      </c>
      <c r="B211">
        <v>-1021</v>
      </c>
      <c r="C211" t="s">
        <v>162</v>
      </c>
    </row>
    <row r="212" spans="1:3" x14ac:dyDescent="0.25">
      <c r="A212">
        <v>211</v>
      </c>
      <c r="B212">
        <v>682</v>
      </c>
      <c r="C212" t="s">
        <v>163</v>
      </c>
    </row>
    <row r="213" spans="1:3" x14ac:dyDescent="0.25">
      <c r="A213">
        <v>212</v>
      </c>
      <c r="B213">
        <v>1000</v>
      </c>
      <c r="C213" t="s">
        <v>164</v>
      </c>
    </row>
    <row r="214" spans="1:3" x14ac:dyDescent="0.25">
      <c r="A214">
        <v>213</v>
      </c>
      <c r="B214">
        <v>500</v>
      </c>
      <c r="C214" t="s">
        <v>165</v>
      </c>
    </row>
    <row r="215" spans="1:3" x14ac:dyDescent="0.25">
      <c r="A215">
        <v>214</v>
      </c>
      <c r="B215">
        <v>-86</v>
      </c>
      <c r="C215" t="s">
        <v>166</v>
      </c>
    </row>
    <row r="216" spans="1:3" x14ac:dyDescent="0.25">
      <c r="A216">
        <v>215</v>
      </c>
      <c r="B216">
        <v>-125</v>
      </c>
      <c r="C216" t="s">
        <v>167</v>
      </c>
    </row>
    <row r="217" spans="1:3" x14ac:dyDescent="0.25">
      <c r="A217">
        <v>216</v>
      </c>
      <c r="B217">
        <v>-122</v>
      </c>
      <c r="C217" t="s">
        <v>168</v>
      </c>
    </row>
    <row r="218" spans="1:3" x14ac:dyDescent="0.25">
      <c r="A218">
        <v>217</v>
      </c>
      <c r="B218">
        <v>-197</v>
      </c>
      <c r="C218" t="s">
        <v>169</v>
      </c>
    </row>
    <row r="219" spans="1:3" x14ac:dyDescent="0.25">
      <c r="A219">
        <v>218</v>
      </c>
      <c r="B219">
        <v>500</v>
      </c>
      <c r="C219" t="s">
        <v>86</v>
      </c>
    </row>
    <row r="220" spans="1:3" x14ac:dyDescent="0.25">
      <c r="A220">
        <v>219</v>
      </c>
      <c r="B220">
        <v>-500</v>
      </c>
      <c r="C220" t="s">
        <v>87</v>
      </c>
    </row>
    <row r="221" spans="1:3" x14ac:dyDescent="0.25">
      <c r="A221">
        <v>220</v>
      </c>
      <c r="B221">
        <v>-100</v>
      </c>
      <c r="C221" t="s">
        <v>88</v>
      </c>
    </row>
    <row r="222" spans="1:3" x14ac:dyDescent="0.25">
      <c r="A222">
        <v>221</v>
      </c>
      <c r="B222">
        <v>-25</v>
      </c>
      <c r="C222" t="s">
        <v>89</v>
      </c>
    </row>
    <row r="223" spans="1:3" x14ac:dyDescent="0.25">
      <c r="A223">
        <v>222</v>
      </c>
      <c r="B223">
        <v>-100</v>
      </c>
      <c r="C223" t="s">
        <v>90</v>
      </c>
    </row>
    <row r="224" spans="1:3" x14ac:dyDescent="0.25">
      <c r="A224">
        <v>223</v>
      </c>
      <c r="B224">
        <v>20</v>
      </c>
      <c r="C224" t="s">
        <v>91</v>
      </c>
    </row>
    <row r="225" spans="1:3" x14ac:dyDescent="0.25">
      <c r="A225">
        <v>224</v>
      </c>
      <c r="B225">
        <v>100</v>
      </c>
      <c r="C225" t="s">
        <v>92</v>
      </c>
    </row>
    <row r="226" spans="1:3" x14ac:dyDescent="0.25">
      <c r="A226">
        <v>225</v>
      </c>
      <c r="B226">
        <v>-36</v>
      </c>
      <c r="C226" t="s">
        <v>146</v>
      </c>
    </row>
    <row r="227" spans="1:3" x14ac:dyDescent="0.25">
      <c r="A227">
        <v>226</v>
      </c>
      <c r="B227">
        <v>-50</v>
      </c>
      <c r="C227" t="s">
        <v>147</v>
      </c>
    </row>
    <row r="228" spans="1:3" x14ac:dyDescent="0.25">
      <c r="A228">
        <v>227</v>
      </c>
      <c r="B228">
        <v>-250</v>
      </c>
      <c r="C228" t="s">
        <v>148</v>
      </c>
    </row>
    <row r="229" spans="1:3" x14ac:dyDescent="0.25">
      <c r="A229">
        <v>228</v>
      </c>
      <c r="B229">
        <v>-100</v>
      </c>
      <c r="C229" t="s">
        <v>149</v>
      </c>
    </row>
    <row r="230" spans="1:3" x14ac:dyDescent="0.25">
      <c r="A230">
        <v>229</v>
      </c>
      <c r="B230">
        <v>100</v>
      </c>
      <c r="C230" t="s">
        <v>150</v>
      </c>
    </row>
    <row r="231" spans="1:3" x14ac:dyDescent="0.25">
      <c r="A231">
        <v>230</v>
      </c>
      <c r="B231">
        <v>300</v>
      </c>
      <c r="C231" t="s">
        <v>151</v>
      </c>
    </row>
    <row r="232" spans="1:3" x14ac:dyDescent="0.25">
      <c r="A232">
        <v>231</v>
      </c>
      <c r="B232">
        <v>250</v>
      </c>
      <c r="C232" t="s">
        <v>152</v>
      </c>
    </row>
    <row r="233" spans="1:3" x14ac:dyDescent="0.25">
      <c r="A233">
        <v>232</v>
      </c>
      <c r="B233">
        <v>-189</v>
      </c>
      <c r="C233" t="s">
        <v>153</v>
      </c>
    </row>
    <row r="234" spans="1:3" x14ac:dyDescent="0.25">
      <c r="A234">
        <v>233</v>
      </c>
      <c r="B234">
        <v>-200</v>
      </c>
      <c r="C234" t="s">
        <v>154</v>
      </c>
    </row>
    <row r="235" spans="1:3" x14ac:dyDescent="0.25">
      <c r="A235">
        <v>234</v>
      </c>
      <c r="B235">
        <v>-500</v>
      </c>
      <c r="C235" t="s">
        <v>155</v>
      </c>
    </row>
    <row r="236" spans="1:3" x14ac:dyDescent="0.25">
      <c r="A236">
        <v>235</v>
      </c>
      <c r="B236">
        <v>-100</v>
      </c>
      <c r="C236" t="s">
        <v>156</v>
      </c>
    </row>
    <row r="237" spans="1:3" x14ac:dyDescent="0.25">
      <c r="A237">
        <v>236</v>
      </c>
      <c r="B237">
        <v>100</v>
      </c>
      <c r="C237" t="s">
        <v>157</v>
      </c>
    </row>
    <row r="238" spans="1:3" x14ac:dyDescent="0.25">
      <c r="A238">
        <v>237</v>
      </c>
      <c r="B238">
        <v>20</v>
      </c>
      <c r="C238" t="s">
        <v>158</v>
      </c>
    </row>
    <row r="239" spans="1:3" x14ac:dyDescent="0.25">
      <c r="A239">
        <v>238</v>
      </c>
      <c r="B239">
        <v>-178</v>
      </c>
      <c r="C239" t="s">
        <v>159</v>
      </c>
    </row>
    <row r="240" spans="1:3" x14ac:dyDescent="0.25">
      <c r="A240">
        <v>239</v>
      </c>
      <c r="B240">
        <v>-321</v>
      </c>
      <c r="C240" t="s">
        <v>160</v>
      </c>
    </row>
    <row r="241" spans="1:3" x14ac:dyDescent="0.25">
      <c r="A241">
        <v>240</v>
      </c>
      <c r="B241">
        <v>78</v>
      </c>
      <c r="C241" t="s">
        <v>161</v>
      </c>
    </row>
    <row r="242" spans="1:3" x14ac:dyDescent="0.25">
      <c r="A242">
        <v>241</v>
      </c>
      <c r="B242">
        <v>-1021</v>
      </c>
      <c r="C242" t="s">
        <v>162</v>
      </c>
    </row>
    <row r="243" spans="1:3" x14ac:dyDescent="0.25">
      <c r="A243">
        <v>242</v>
      </c>
      <c r="B243">
        <v>682</v>
      </c>
      <c r="C243" t="s">
        <v>163</v>
      </c>
    </row>
    <row r="244" spans="1:3" x14ac:dyDescent="0.25">
      <c r="A244">
        <v>243</v>
      </c>
      <c r="B244">
        <v>1000</v>
      </c>
      <c r="C244" t="s">
        <v>164</v>
      </c>
    </row>
    <row r="245" spans="1:3" x14ac:dyDescent="0.25">
      <c r="A245">
        <v>244</v>
      </c>
      <c r="B245">
        <v>500</v>
      </c>
      <c r="C245" t="s">
        <v>165</v>
      </c>
    </row>
    <row r="246" spans="1:3" x14ac:dyDescent="0.25">
      <c r="A246">
        <v>245</v>
      </c>
      <c r="B246">
        <v>-86</v>
      </c>
      <c r="C246" t="s">
        <v>166</v>
      </c>
    </row>
    <row r="247" spans="1:3" x14ac:dyDescent="0.25">
      <c r="A247">
        <v>246</v>
      </c>
      <c r="B247">
        <v>-125</v>
      </c>
      <c r="C247" t="s">
        <v>167</v>
      </c>
    </row>
    <row r="248" spans="1:3" x14ac:dyDescent="0.25">
      <c r="A248">
        <v>247</v>
      </c>
      <c r="B248">
        <v>-122</v>
      </c>
      <c r="C248" t="s">
        <v>168</v>
      </c>
    </row>
    <row r="249" spans="1:3" x14ac:dyDescent="0.25">
      <c r="A249">
        <v>248</v>
      </c>
      <c r="B249">
        <v>-197</v>
      </c>
      <c r="C249" t="s">
        <v>169</v>
      </c>
    </row>
    <row r="250" spans="1:3" x14ac:dyDescent="0.25">
      <c r="A250">
        <v>249</v>
      </c>
      <c r="B250">
        <v>500</v>
      </c>
      <c r="C250" t="s">
        <v>86</v>
      </c>
    </row>
    <row r="251" spans="1:3" x14ac:dyDescent="0.25">
      <c r="A251">
        <v>250</v>
      </c>
      <c r="B251">
        <v>-500</v>
      </c>
      <c r="C251" t="s">
        <v>87</v>
      </c>
    </row>
    <row r="252" spans="1:3" x14ac:dyDescent="0.25">
      <c r="A252">
        <v>251</v>
      </c>
      <c r="B252">
        <v>-100</v>
      </c>
      <c r="C252" t="s">
        <v>88</v>
      </c>
    </row>
    <row r="253" spans="1:3" x14ac:dyDescent="0.25">
      <c r="A253">
        <v>252</v>
      </c>
      <c r="B253">
        <v>-25</v>
      </c>
      <c r="C253" t="s">
        <v>89</v>
      </c>
    </row>
    <row r="254" spans="1:3" x14ac:dyDescent="0.25">
      <c r="A254">
        <v>253</v>
      </c>
      <c r="B254">
        <v>-100</v>
      </c>
      <c r="C254" t="s">
        <v>90</v>
      </c>
    </row>
    <row r="255" spans="1:3" x14ac:dyDescent="0.25">
      <c r="A255">
        <v>254</v>
      </c>
      <c r="B255">
        <v>20</v>
      </c>
      <c r="C255" t="s">
        <v>91</v>
      </c>
    </row>
    <row r="256" spans="1:3" x14ac:dyDescent="0.25">
      <c r="A256">
        <v>255</v>
      </c>
      <c r="B256">
        <v>100</v>
      </c>
      <c r="C256" t="s">
        <v>92</v>
      </c>
    </row>
    <row r="257" spans="1:3" x14ac:dyDescent="0.25">
      <c r="A257">
        <v>256</v>
      </c>
      <c r="B257">
        <v>-36</v>
      </c>
      <c r="C257" t="s">
        <v>146</v>
      </c>
    </row>
    <row r="258" spans="1:3" x14ac:dyDescent="0.25">
      <c r="A258">
        <v>257</v>
      </c>
      <c r="B258">
        <v>-50</v>
      </c>
      <c r="C258" t="s">
        <v>147</v>
      </c>
    </row>
    <row r="259" spans="1:3" x14ac:dyDescent="0.25">
      <c r="A259">
        <v>258</v>
      </c>
      <c r="B259">
        <v>-250</v>
      </c>
      <c r="C259" t="s">
        <v>148</v>
      </c>
    </row>
    <row r="260" spans="1:3" x14ac:dyDescent="0.25">
      <c r="A260">
        <v>259</v>
      </c>
      <c r="B260">
        <v>-100</v>
      </c>
      <c r="C260" t="s">
        <v>149</v>
      </c>
    </row>
    <row r="261" spans="1:3" x14ac:dyDescent="0.25">
      <c r="A261">
        <v>260</v>
      </c>
      <c r="B261">
        <v>100</v>
      </c>
      <c r="C261" t="s">
        <v>150</v>
      </c>
    </row>
    <row r="262" spans="1:3" x14ac:dyDescent="0.25">
      <c r="A262">
        <v>261</v>
      </c>
      <c r="B262">
        <v>300</v>
      </c>
      <c r="C262" t="s">
        <v>151</v>
      </c>
    </row>
    <row r="263" spans="1:3" x14ac:dyDescent="0.25">
      <c r="A263">
        <v>262</v>
      </c>
      <c r="B263">
        <v>250</v>
      </c>
      <c r="C263" t="s">
        <v>152</v>
      </c>
    </row>
    <row r="264" spans="1:3" x14ac:dyDescent="0.25">
      <c r="A264">
        <v>263</v>
      </c>
      <c r="B264">
        <v>-189</v>
      </c>
      <c r="C264" t="s">
        <v>153</v>
      </c>
    </row>
    <row r="265" spans="1:3" x14ac:dyDescent="0.25">
      <c r="A265">
        <v>264</v>
      </c>
      <c r="B265">
        <v>-200</v>
      </c>
      <c r="C265" t="s">
        <v>154</v>
      </c>
    </row>
    <row r="266" spans="1:3" x14ac:dyDescent="0.25">
      <c r="A266">
        <v>265</v>
      </c>
      <c r="B266">
        <v>-500</v>
      </c>
      <c r="C266" t="s">
        <v>155</v>
      </c>
    </row>
    <row r="267" spans="1:3" x14ac:dyDescent="0.25">
      <c r="A267">
        <v>266</v>
      </c>
      <c r="B267">
        <v>-100</v>
      </c>
      <c r="C267" t="s">
        <v>156</v>
      </c>
    </row>
    <row r="268" spans="1:3" x14ac:dyDescent="0.25">
      <c r="A268">
        <v>267</v>
      </c>
      <c r="B268">
        <v>100</v>
      </c>
      <c r="C268" t="s">
        <v>157</v>
      </c>
    </row>
    <row r="269" spans="1:3" x14ac:dyDescent="0.25">
      <c r="A269">
        <v>268</v>
      </c>
      <c r="B269">
        <v>20</v>
      </c>
      <c r="C269" t="s">
        <v>158</v>
      </c>
    </row>
    <row r="270" spans="1:3" x14ac:dyDescent="0.25">
      <c r="A270">
        <v>269</v>
      </c>
      <c r="B270">
        <v>-178</v>
      </c>
      <c r="C270" t="s">
        <v>159</v>
      </c>
    </row>
    <row r="271" spans="1:3" x14ac:dyDescent="0.25">
      <c r="A271">
        <v>270</v>
      </c>
      <c r="B271">
        <v>-321</v>
      </c>
      <c r="C271" t="s">
        <v>160</v>
      </c>
    </row>
    <row r="272" spans="1:3" x14ac:dyDescent="0.25">
      <c r="A272">
        <v>271</v>
      </c>
      <c r="B272">
        <v>78</v>
      </c>
      <c r="C272" t="s">
        <v>161</v>
      </c>
    </row>
    <row r="273" spans="1:3" x14ac:dyDescent="0.25">
      <c r="A273">
        <v>272</v>
      </c>
      <c r="B273">
        <v>-1021</v>
      </c>
      <c r="C273" t="s">
        <v>162</v>
      </c>
    </row>
    <row r="274" spans="1:3" x14ac:dyDescent="0.25">
      <c r="A274">
        <v>273</v>
      </c>
      <c r="B274">
        <v>682</v>
      </c>
      <c r="C274" t="s">
        <v>163</v>
      </c>
    </row>
    <row r="275" spans="1:3" x14ac:dyDescent="0.25">
      <c r="A275">
        <v>274</v>
      </c>
      <c r="B275">
        <v>1000</v>
      </c>
      <c r="C275" t="s">
        <v>164</v>
      </c>
    </row>
    <row r="276" spans="1:3" x14ac:dyDescent="0.25">
      <c r="A276">
        <v>275</v>
      </c>
      <c r="B276">
        <v>500</v>
      </c>
      <c r="C276" t="s">
        <v>165</v>
      </c>
    </row>
    <row r="277" spans="1:3" x14ac:dyDescent="0.25">
      <c r="A277">
        <v>276</v>
      </c>
      <c r="B277">
        <v>-86</v>
      </c>
      <c r="C277" t="s">
        <v>166</v>
      </c>
    </row>
    <row r="278" spans="1:3" x14ac:dyDescent="0.25">
      <c r="A278">
        <v>277</v>
      </c>
      <c r="B278">
        <v>-125</v>
      </c>
      <c r="C278" t="s">
        <v>167</v>
      </c>
    </row>
    <row r="279" spans="1:3" x14ac:dyDescent="0.25">
      <c r="A279">
        <v>278</v>
      </c>
      <c r="B279">
        <v>-122</v>
      </c>
      <c r="C279" t="s">
        <v>168</v>
      </c>
    </row>
    <row r="280" spans="1:3" x14ac:dyDescent="0.25">
      <c r="A280">
        <v>279</v>
      </c>
      <c r="B280">
        <v>-197</v>
      </c>
      <c r="C280" t="s">
        <v>169</v>
      </c>
    </row>
    <row r="281" spans="1:3" x14ac:dyDescent="0.25">
      <c r="A281">
        <v>280</v>
      </c>
      <c r="B281">
        <v>500</v>
      </c>
      <c r="C281" t="s">
        <v>86</v>
      </c>
    </row>
    <row r="282" spans="1:3" x14ac:dyDescent="0.25">
      <c r="A282">
        <v>281</v>
      </c>
      <c r="B282">
        <v>-500</v>
      </c>
      <c r="C282" t="s">
        <v>87</v>
      </c>
    </row>
    <row r="283" spans="1:3" x14ac:dyDescent="0.25">
      <c r="A283">
        <v>282</v>
      </c>
      <c r="B283">
        <v>-100</v>
      </c>
      <c r="C283" t="s">
        <v>88</v>
      </c>
    </row>
    <row r="284" spans="1:3" x14ac:dyDescent="0.25">
      <c r="A284">
        <v>283</v>
      </c>
      <c r="B284">
        <v>-25</v>
      </c>
      <c r="C284" t="s">
        <v>89</v>
      </c>
    </row>
    <row r="285" spans="1:3" x14ac:dyDescent="0.25">
      <c r="A285">
        <v>284</v>
      </c>
      <c r="B285">
        <v>-100</v>
      </c>
      <c r="C285" t="s">
        <v>90</v>
      </c>
    </row>
    <row r="286" spans="1:3" x14ac:dyDescent="0.25">
      <c r="A286">
        <v>285</v>
      </c>
      <c r="B286">
        <v>20</v>
      </c>
      <c r="C286" t="s">
        <v>91</v>
      </c>
    </row>
    <row r="287" spans="1:3" x14ac:dyDescent="0.25">
      <c r="A287">
        <v>286</v>
      </c>
      <c r="B287">
        <v>100</v>
      </c>
      <c r="C287" t="s">
        <v>92</v>
      </c>
    </row>
    <row r="288" spans="1:3" x14ac:dyDescent="0.25">
      <c r="A288">
        <v>287</v>
      </c>
      <c r="B288">
        <v>-36</v>
      </c>
      <c r="C288" t="s">
        <v>146</v>
      </c>
    </row>
    <row r="289" spans="1:3" x14ac:dyDescent="0.25">
      <c r="A289">
        <v>288</v>
      </c>
      <c r="B289">
        <v>-50</v>
      </c>
      <c r="C289" t="s">
        <v>147</v>
      </c>
    </row>
    <row r="290" spans="1:3" x14ac:dyDescent="0.25">
      <c r="A290">
        <v>289</v>
      </c>
      <c r="B290">
        <v>-250</v>
      </c>
      <c r="C290" t="s">
        <v>148</v>
      </c>
    </row>
    <row r="291" spans="1:3" x14ac:dyDescent="0.25">
      <c r="A291">
        <v>290</v>
      </c>
      <c r="B291">
        <v>-100</v>
      </c>
      <c r="C291" t="s">
        <v>149</v>
      </c>
    </row>
    <row r="292" spans="1:3" x14ac:dyDescent="0.25">
      <c r="A292">
        <v>291</v>
      </c>
      <c r="B292">
        <v>100</v>
      </c>
      <c r="C292" t="s">
        <v>150</v>
      </c>
    </row>
    <row r="293" spans="1:3" x14ac:dyDescent="0.25">
      <c r="A293">
        <v>292</v>
      </c>
      <c r="B293">
        <v>300</v>
      </c>
      <c r="C293" t="s">
        <v>151</v>
      </c>
    </row>
    <row r="294" spans="1:3" x14ac:dyDescent="0.25">
      <c r="A294">
        <v>293</v>
      </c>
      <c r="B294">
        <v>250</v>
      </c>
      <c r="C294" t="s">
        <v>152</v>
      </c>
    </row>
    <row r="295" spans="1:3" x14ac:dyDescent="0.25">
      <c r="A295">
        <v>294</v>
      </c>
      <c r="B295">
        <v>-189</v>
      </c>
      <c r="C295" t="s">
        <v>153</v>
      </c>
    </row>
    <row r="296" spans="1:3" x14ac:dyDescent="0.25">
      <c r="A296">
        <v>295</v>
      </c>
      <c r="B296">
        <v>-200</v>
      </c>
      <c r="C296" t="s">
        <v>154</v>
      </c>
    </row>
    <row r="297" spans="1:3" x14ac:dyDescent="0.25">
      <c r="A297">
        <v>296</v>
      </c>
      <c r="B297">
        <v>-500</v>
      </c>
      <c r="C297" t="s">
        <v>155</v>
      </c>
    </row>
    <row r="298" spans="1:3" x14ac:dyDescent="0.25">
      <c r="A298">
        <v>297</v>
      </c>
      <c r="B298">
        <v>-100</v>
      </c>
      <c r="C298" t="s">
        <v>156</v>
      </c>
    </row>
    <row r="299" spans="1:3" x14ac:dyDescent="0.25">
      <c r="A299">
        <v>298</v>
      </c>
      <c r="B299">
        <v>100</v>
      </c>
      <c r="C299" t="s">
        <v>157</v>
      </c>
    </row>
    <row r="300" spans="1:3" x14ac:dyDescent="0.25">
      <c r="A300">
        <v>299</v>
      </c>
      <c r="B300">
        <v>20</v>
      </c>
      <c r="C300" t="s">
        <v>158</v>
      </c>
    </row>
    <row r="301" spans="1:3" x14ac:dyDescent="0.25">
      <c r="A301">
        <v>300</v>
      </c>
      <c r="B301">
        <v>-178</v>
      </c>
      <c r="C301" t="s">
        <v>159</v>
      </c>
    </row>
    <row r="302" spans="1:3" x14ac:dyDescent="0.25">
      <c r="A302">
        <v>301</v>
      </c>
      <c r="B302">
        <v>-321</v>
      </c>
      <c r="C302" t="s">
        <v>160</v>
      </c>
    </row>
    <row r="303" spans="1:3" x14ac:dyDescent="0.25">
      <c r="A303">
        <v>302</v>
      </c>
      <c r="B303">
        <v>78</v>
      </c>
      <c r="C303" t="s">
        <v>161</v>
      </c>
    </row>
    <row r="304" spans="1:3" x14ac:dyDescent="0.25">
      <c r="A304">
        <v>303</v>
      </c>
      <c r="B304">
        <v>-1021</v>
      </c>
      <c r="C304" t="s">
        <v>162</v>
      </c>
    </row>
    <row r="305" spans="1:3" x14ac:dyDescent="0.25">
      <c r="A305">
        <v>304</v>
      </c>
      <c r="B305">
        <v>682</v>
      </c>
      <c r="C305" t="s">
        <v>163</v>
      </c>
    </row>
    <row r="306" spans="1:3" x14ac:dyDescent="0.25">
      <c r="A306">
        <v>305</v>
      </c>
      <c r="B306">
        <v>1000</v>
      </c>
      <c r="C306" t="s">
        <v>164</v>
      </c>
    </row>
    <row r="307" spans="1:3" x14ac:dyDescent="0.25">
      <c r="A307">
        <v>306</v>
      </c>
      <c r="B307">
        <v>500</v>
      </c>
      <c r="C307" t="s">
        <v>165</v>
      </c>
    </row>
    <row r="308" spans="1:3" x14ac:dyDescent="0.25">
      <c r="A308">
        <v>307</v>
      </c>
      <c r="B308">
        <v>-86</v>
      </c>
      <c r="C308" t="s">
        <v>166</v>
      </c>
    </row>
    <row r="309" spans="1:3" x14ac:dyDescent="0.25">
      <c r="A309">
        <v>308</v>
      </c>
      <c r="B309">
        <v>-125</v>
      </c>
      <c r="C309" t="s">
        <v>167</v>
      </c>
    </row>
    <row r="310" spans="1:3" x14ac:dyDescent="0.25">
      <c r="A310">
        <v>309</v>
      </c>
      <c r="B310">
        <v>-122</v>
      </c>
      <c r="C310" t="s">
        <v>168</v>
      </c>
    </row>
    <row r="311" spans="1:3" x14ac:dyDescent="0.25">
      <c r="A311">
        <v>310</v>
      </c>
      <c r="B311">
        <v>-197</v>
      </c>
      <c r="C311" t="s">
        <v>169</v>
      </c>
    </row>
    <row r="312" spans="1:3" x14ac:dyDescent="0.25">
      <c r="A312">
        <v>311</v>
      </c>
      <c r="B312">
        <v>500</v>
      </c>
      <c r="C312" t="s">
        <v>86</v>
      </c>
    </row>
    <row r="313" spans="1:3" x14ac:dyDescent="0.25">
      <c r="A313">
        <v>312</v>
      </c>
      <c r="B313">
        <v>-500</v>
      </c>
      <c r="C313" t="s">
        <v>87</v>
      </c>
    </row>
    <row r="314" spans="1:3" x14ac:dyDescent="0.25">
      <c r="A314">
        <v>313</v>
      </c>
      <c r="B314">
        <v>-100</v>
      </c>
      <c r="C314" t="s">
        <v>88</v>
      </c>
    </row>
    <row r="315" spans="1:3" x14ac:dyDescent="0.25">
      <c r="A315">
        <v>314</v>
      </c>
      <c r="B315">
        <v>-25</v>
      </c>
      <c r="C315" t="s">
        <v>89</v>
      </c>
    </row>
    <row r="316" spans="1:3" x14ac:dyDescent="0.25">
      <c r="A316">
        <v>315</v>
      </c>
      <c r="B316">
        <v>-100</v>
      </c>
      <c r="C316" t="s">
        <v>90</v>
      </c>
    </row>
    <row r="317" spans="1:3" x14ac:dyDescent="0.25">
      <c r="A317">
        <v>316</v>
      </c>
      <c r="B317">
        <v>20</v>
      </c>
      <c r="C317" t="s">
        <v>91</v>
      </c>
    </row>
    <row r="318" spans="1:3" x14ac:dyDescent="0.25">
      <c r="A318">
        <v>317</v>
      </c>
      <c r="B318">
        <v>100</v>
      </c>
      <c r="C318" t="s">
        <v>92</v>
      </c>
    </row>
    <row r="319" spans="1:3" x14ac:dyDescent="0.25">
      <c r="A319">
        <v>318</v>
      </c>
      <c r="B319">
        <v>-36</v>
      </c>
      <c r="C319" t="s">
        <v>146</v>
      </c>
    </row>
    <row r="320" spans="1:3" x14ac:dyDescent="0.25">
      <c r="A320">
        <v>319</v>
      </c>
      <c r="B320">
        <v>-50</v>
      </c>
      <c r="C320" t="s">
        <v>147</v>
      </c>
    </row>
    <row r="321" spans="1:3" x14ac:dyDescent="0.25">
      <c r="A321">
        <v>320</v>
      </c>
      <c r="B321">
        <v>-250</v>
      </c>
      <c r="C321" t="s">
        <v>148</v>
      </c>
    </row>
    <row r="322" spans="1:3" x14ac:dyDescent="0.25">
      <c r="A322">
        <v>321</v>
      </c>
      <c r="B322">
        <v>-100</v>
      </c>
      <c r="C322" t="s">
        <v>149</v>
      </c>
    </row>
    <row r="323" spans="1:3" x14ac:dyDescent="0.25">
      <c r="A323">
        <v>322</v>
      </c>
      <c r="B323">
        <v>100</v>
      </c>
      <c r="C323" t="s">
        <v>150</v>
      </c>
    </row>
    <row r="324" spans="1:3" x14ac:dyDescent="0.25">
      <c r="A324">
        <v>323</v>
      </c>
      <c r="B324">
        <v>300</v>
      </c>
      <c r="C324" t="s">
        <v>151</v>
      </c>
    </row>
    <row r="325" spans="1:3" x14ac:dyDescent="0.25">
      <c r="A325">
        <v>324</v>
      </c>
      <c r="B325">
        <v>250</v>
      </c>
      <c r="C325" t="s">
        <v>152</v>
      </c>
    </row>
    <row r="326" spans="1:3" x14ac:dyDescent="0.25">
      <c r="A326">
        <v>325</v>
      </c>
      <c r="B326">
        <v>-189</v>
      </c>
      <c r="C326" t="s">
        <v>153</v>
      </c>
    </row>
    <row r="327" spans="1:3" x14ac:dyDescent="0.25">
      <c r="A327">
        <v>326</v>
      </c>
      <c r="B327">
        <v>-200</v>
      </c>
      <c r="C327" t="s">
        <v>154</v>
      </c>
    </row>
    <row r="328" spans="1:3" x14ac:dyDescent="0.25">
      <c r="A328">
        <v>327</v>
      </c>
      <c r="B328">
        <v>-500</v>
      </c>
      <c r="C328" t="s">
        <v>155</v>
      </c>
    </row>
    <row r="329" spans="1:3" x14ac:dyDescent="0.25">
      <c r="A329">
        <v>328</v>
      </c>
      <c r="B329">
        <v>-100</v>
      </c>
      <c r="C329" t="s">
        <v>156</v>
      </c>
    </row>
    <row r="330" spans="1:3" x14ac:dyDescent="0.25">
      <c r="A330">
        <v>329</v>
      </c>
      <c r="B330">
        <v>100</v>
      </c>
      <c r="C330" t="s">
        <v>157</v>
      </c>
    </row>
    <row r="331" spans="1:3" x14ac:dyDescent="0.25">
      <c r="A331">
        <v>330</v>
      </c>
      <c r="B331">
        <v>20</v>
      </c>
      <c r="C331" t="s">
        <v>158</v>
      </c>
    </row>
    <row r="332" spans="1:3" x14ac:dyDescent="0.25">
      <c r="A332">
        <v>331</v>
      </c>
      <c r="B332">
        <v>-178</v>
      </c>
      <c r="C332" t="s">
        <v>159</v>
      </c>
    </row>
    <row r="333" spans="1:3" x14ac:dyDescent="0.25">
      <c r="A333">
        <v>332</v>
      </c>
      <c r="B333">
        <v>-321</v>
      </c>
      <c r="C333" t="s">
        <v>160</v>
      </c>
    </row>
    <row r="334" spans="1:3" x14ac:dyDescent="0.25">
      <c r="A334">
        <v>333</v>
      </c>
      <c r="B334">
        <v>78</v>
      </c>
      <c r="C334" t="s">
        <v>161</v>
      </c>
    </row>
    <row r="335" spans="1:3" x14ac:dyDescent="0.25">
      <c r="A335">
        <v>334</v>
      </c>
      <c r="B335">
        <v>-1021</v>
      </c>
      <c r="C335" t="s">
        <v>162</v>
      </c>
    </row>
    <row r="336" spans="1:3" x14ac:dyDescent="0.25">
      <c r="A336">
        <v>335</v>
      </c>
      <c r="B336">
        <v>682</v>
      </c>
      <c r="C336" t="s">
        <v>163</v>
      </c>
    </row>
    <row r="337" spans="1:3" x14ac:dyDescent="0.25">
      <c r="A337">
        <v>336</v>
      </c>
      <c r="B337">
        <v>1000</v>
      </c>
      <c r="C337" t="s">
        <v>164</v>
      </c>
    </row>
    <row r="338" spans="1:3" x14ac:dyDescent="0.25">
      <c r="A338">
        <v>337</v>
      </c>
      <c r="B338">
        <v>500</v>
      </c>
      <c r="C338" t="s">
        <v>165</v>
      </c>
    </row>
    <row r="339" spans="1:3" x14ac:dyDescent="0.25">
      <c r="A339">
        <v>338</v>
      </c>
      <c r="B339">
        <v>-86</v>
      </c>
      <c r="C339" t="s">
        <v>166</v>
      </c>
    </row>
    <row r="340" spans="1:3" x14ac:dyDescent="0.25">
      <c r="A340">
        <v>339</v>
      </c>
      <c r="B340">
        <v>-125</v>
      </c>
      <c r="C340" t="s">
        <v>167</v>
      </c>
    </row>
    <row r="341" spans="1:3" x14ac:dyDescent="0.25">
      <c r="A341">
        <v>340</v>
      </c>
      <c r="B341">
        <v>-122</v>
      </c>
      <c r="C341" t="s">
        <v>168</v>
      </c>
    </row>
    <row r="342" spans="1:3" x14ac:dyDescent="0.25">
      <c r="A342">
        <v>341</v>
      </c>
      <c r="B342">
        <v>-197</v>
      </c>
      <c r="C342" t="s">
        <v>169</v>
      </c>
    </row>
    <row r="343" spans="1:3" x14ac:dyDescent="0.25">
      <c r="A343">
        <v>342</v>
      </c>
      <c r="B343">
        <v>500</v>
      </c>
      <c r="C343" t="s">
        <v>86</v>
      </c>
    </row>
    <row r="344" spans="1:3" x14ac:dyDescent="0.25">
      <c r="A344">
        <v>343</v>
      </c>
      <c r="B344">
        <v>-500</v>
      </c>
      <c r="C344" t="s">
        <v>87</v>
      </c>
    </row>
    <row r="345" spans="1:3" x14ac:dyDescent="0.25">
      <c r="A345">
        <v>344</v>
      </c>
      <c r="B345">
        <v>-100</v>
      </c>
      <c r="C345" t="s">
        <v>88</v>
      </c>
    </row>
    <row r="346" spans="1:3" x14ac:dyDescent="0.25">
      <c r="A346">
        <v>345</v>
      </c>
      <c r="B346">
        <v>-25</v>
      </c>
      <c r="C346" t="s">
        <v>89</v>
      </c>
    </row>
    <row r="347" spans="1:3" x14ac:dyDescent="0.25">
      <c r="A347">
        <v>346</v>
      </c>
      <c r="B347">
        <v>-100</v>
      </c>
      <c r="C347" t="s">
        <v>90</v>
      </c>
    </row>
    <row r="348" spans="1:3" x14ac:dyDescent="0.25">
      <c r="A348">
        <v>347</v>
      </c>
      <c r="B348">
        <v>20</v>
      </c>
      <c r="C348" t="s">
        <v>91</v>
      </c>
    </row>
    <row r="349" spans="1:3" x14ac:dyDescent="0.25">
      <c r="A349">
        <v>348</v>
      </c>
      <c r="B349">
        <v>100</v>
      </c>
      <c r="C349" t="s">
        <v>92</v>
      </c>
    </row>
    <row r="350" spans="1:3" x14ac:dyDescent="0.25">
      <c r="A350">
        <v>349</v>
      </c>
      <c r="B350">
        <v>-36</v>
      </c>
      <c r="C350" t="s">
        <v>146</v>
      </c>
    </row>
    <row r="351" spans="1:3" x14ac:dyDescent="0.25">
      <c r="A351">
        <v>350</v>
      </c>
      <c r="B351">
        <v>-50</v>
      </c>
      <c r="C351" t="s">
        <v>147</v>
      </c>
    </row>
    <row r="352" spans="1:3" x14ac:dyDescent="0.25">
      <c r="A352">
        <v>351</v>
      </c>
      <c r="B352">
        <v>-250</v>
      </c>
      <c r="C352" t="s">
        <v>148</v>
      </c>
    </row>
    <row r="353" spans="1:3" x14ac:dyDescent="0.25">
      <c r="A353">
        <v>352</v>
      </c>
      <c r="B353">
        <v>-100</v>
      </c>
      <c r="C353" t="s">
        <v>149</v>
      </c>
    </row>
    <row r="354" spans="1:3" x14ac:dyDescent="0.25">
      <c r="A354">
        <v>353</v>
      </c>
      <c r="B354">
        <v>100</v>
      </c>
      <c r="C354" t="s">
        <v>150</v>
      </c>
    </row>
    <row r="355" spans="1:3" x14ac:dyDescent="0.25">
      <c r="A355">
        <v>354</v>
      </c>
      <c r="B355">
        <v>300</v>
      </c>
      <c r="C355" t="s">
        <v>151</v>
      </c>
    </row>
    <row r="356" spans="1:3" x14ac:dyDescent="0.25">
      <c r="A356">
        <v>355</v>
      </c>
      <c r="B356">
        <v>250</v>
      </c>
      <c r="C356" t="s">
        <v>152</v>
      </c>
    </row>
    <row r="357" spans="1:3" x14ac:dyDescent="0.25">
      <c r="A357">
        <v>356</v>
      </c>
      <c r="B357">
        <v>-189</v>
      </c>
      <c r="C357" t="s">
        <v>153</v>
      </c>
    </row>
    <row r="358" spans="1:3" x14ac:dyDescent="0.25">
      <c r="A358">
        <v>357</v>
      </c>
      <c r="B358">
        <v>-200</v>
      </c>
      <c r="C358" t="s">
        <v>154</v>
      </c>
    </row>
    <row r="359" spans="1:3" x14ac:dyDescent="0.25">
      <c r="A359">
        <v>358</v>
      </c>
      <c r="B359">
        <v>-500</v>
      </c>
      <c r="C359" t="s">
        <v>155</v>
      </c>
    </row>
    <row r="360" spans="1:3" x14ac:dyDescent="0.25">
      <c r="A360">
        <v>359</v>
      </c>
      <c r="B360">
        <v>-100</v>
      </c>
      <c r="C360" t="s">
        <v>156</v>
      </c>
    </row>
    <row r="361" spans="1:3" x14ac:dyDescent="0.25">
      <c r="A361">
        <v>360</v>
      </c>
      <c r="B361">
        <v>100</v>
      </c>
      <c r="C361" t="s">
        <v>157</v>
      </c>
    </row>
    <row r="362" spans="1:3" x14ac:dyDescent="0.25">
      <c r="A362">
        <v>361</v>
      </c>
      <c r="B362">
        <v>20</v>
      </c>
      <c r="C362" t="s">
        <v>158</v>
      </c>
    </row>
    <row r="363" spans="1:3" x14ac:dyDescent="0.25">
      <c r="A363">
        <v>362</v>
      </c>
      <c r="B363">
        <v>-178</v>
      </c>
      <c r="C363" t="s">
        <v>159</v>
      </c>
    </row>
    <row r="364" spans="1:3" x14ac:dyDescent="0.25">
      <c r="A364">
        <v>363</v>
      </c>
      <c r="B364">
        <v>-321</v>
      </c>
      <c r="C364" t="s">
        <v>160</v>
      </c>
    </row>
    <row r="365" spans="1:3" x14ac:dyDescent="0.25">
      <c r="A365">
        <v>364</v>
      </c>
      <c r="B365">
        <v>78</v>
      </c>
      <c r="C365" t="s">
        <v>161</v>
      </c>
    </row>
    <row r="366" spans="1:3" x14ac:dyDescent="0.25">
      <c r="A366">
        <v>365</v>
      </c>
      <c r="B366">
        <v>-1021</v>
      </c>
      <c r="C366" t="s">
        <v>162</v>
      </c>
    </row>
    <row r="367" spans="1:3" x14ac:dyDescent="0.25">
      <c r="A367">
        <v>366</v>
      </c>
      <c r="B367">
        <v>682</v>
      </c>
      <c r="C367" t="s">
        <v>163</v>
      </c>
    </row>
    <row r="368" spans="1:3" x14ac:dyDescent="0.25">
      <c r="A368">
        <v>367</v>
      </c>
      <c r="B368">
        <v>1000</v>
      </c>
      <c r="C368" t="s">
        <v>164</v>
      </c>
    </row>
    <row r="369" spans="1:3" x14ac:dyDescent="0.25">
      <c r="A369">
        <v>368</v>
      </c>
      <c r="B369">
        <v>500</v>
      </c>
      <c r="C369" t="s">
        <v>165</v>
      </c>
    </row>
    <row r="370" spans="1:3" x14ac:dyDescent="0.25">
      <c r="A370">
        <v>369</v>
      </c>
      <c r="B370">
        <v>-86</v>
      </c>
      <c r="C370" t="s">
        <v>166</v>
      </c>
    </row>
    <row r="371" spans="1:3" x14ac:dyDescent="0.25">
      <c r="A371">
        <v>370</v>
      </c>
      <c r="B371">
        <v>-125</v>
      </c>
      <c r="C371" t="s">
        <v>167</v>
      </c>
    </row>
    <row r="372" spans="1:3" x14ac:dyDescent="0.25">
      <c r="A372">
        <v>371</v>
      </c>
      <c r="B372">
        <v>-122</v>
      </c>
      <c r="C372" t="s">
        <v>168</v>
      </c>
    </row>
    <row r="373" spans="1:3" x14ac:dyDescent="0.25">
      <c r="A373">
        <v>372</v>
      </c>
      <c r="B373">
        <v>-197</v>
      </c>
      <c r="C373" t="s">
        <v>169</v>
      </c>
    </row>
    <row r="374" spans="1:3" x14ac:dyDescent="0.25">
      <c r="A374">
        <v>373</v>
      </c>
      <c r="B374">
        <v>500</v>
      </c>
      <c r="C374" t="s">
        <v>86</v>
      </c>
    </row>
    <row r="375" spans="1:3" x14ac:dyDescent="0.25">
      <c r="A375">
        <v>374</v>
      </c>
      <c r="B375">
        <v>-500</v>
      </c>
      <c r="C375" t="s">
        <v>87</v>
      </c>
    </row>
    <row r="376" spans="1:3" x14ac:dyDescent="0.25">
      <c r="A376">
        <v>375</v>
      </c>
      <c r="B376">
        <v>-100</v>
      </c>
      <c r="C376" t="s">
        <v>88</v>
      </c>
    </row>
    <row r="377" spans="1:3" x14ac:dyDescent="0.25">
      <c r="A377">
        <v>376</v>
      </c>
      <c r="B377">
        <v>-25</v>
      </c>
      <c r="C377" t="s">
        <v>89</v>
      </c>
    </row>
    <row r="378" spans="1:3" x14ac:dyDescent="0.25">
      <c r="A378">
        <v>377</v>
      </c>
      <c r="B378">
        <v>-100</v>
      </c>
      <c r="C378" t="s">
        <v>90</v>
      </c>
    </row>
    <row r="379" spans="1:3" x14ac:dyDescent="0.25">
      <c r="A379">
        <v>378</v>
      </c>
      <c r="B379">
        <v>20</v>
      </c>
      <c r="C379" t="s">
        <v>91</v>
      </c>
    </row>
    <row r="380" spans="1:3" x14ac:dyDescent="0.25">
      <c r="A380">
        <v>379</v>
      </c>
      <c r="B380">
        <v>100</v>
      </c>
      <c r="C380" t="s">
        <v>92</v>
      </c>
    </row>
    <row r="381" spans="1:3" x14ac:dyDescent="0.25">
      <c r="A381">
        <v>380</v>
      </c>
      <c r="B381">
        <v>-36</v>
      </c>
      <c r="C381" t="s">
        <v>146</v>
      </c>
    </row>
    <row r="382" spans="1:3" x14ac:dyDescent="0.25">
      <c r="A382">
        <v>381</v>
      </c>
      <c r="B382">
        <v>-50</v>
      </c>
      <c r="C382" t="s">
        <v>147</v>
      </c>
    </row>
    <row r="383" spans="1:3" x14ac:dyDescent="0.25">
      <c r="A383">
        <v>382</v>
      </c>
      <c r="B383">
        <v>-250</v>
      </c>
      <c r="C383" t="s">
        <v>148</v>
      </c>
    </row>
    <row r="384" spans="1:3" x14ac:dyDescent="0.25">
      <c r="A384">
        <v>383</v>
      </c>
      <c r="B384">
        <v>-100</v>
      </c>
      <c r="C384" t="s">
        <v>149</v>
      </c>
    </row>
    <row r="385" spans="1:3" x14ac:dyDescent="0.25">
      <c r="A385">
        <v>384</v>
      </c>
      <c r="B385">
        <v>100</v>
      </c>
      <c r="C385" t="s">
        <v>150</v>
      </c>
    </row>
    <row r="386" spans="1:3" x14ac:dyDescent="0.25">
      <c r="A386">
        <v>385</v>
      </c>
      <c r="B386">
        <v>300</v>
      </c>
      <c r="C386" t="s">
        <v>151</v>
      </c>
    </row>
    <row r="387" spans="1:3" x14ac:dyDescent="0.25">
      <c r="A387">
        <v>386</v>
      </c>
      <c r="B387">
        <v>250</v>
      </c>
      <c r="C387" t="s">
        <v>152</v>
      </c>
    </row>
    <row r="388" spans="1:3" x14ac:dyDescent="0.25">
      <c r="A388">
        <v>387</v>
      </c>
      <c r="B388">
        <v>-189</v>
      </c>
      <c r="C388" t="s">
        <v>153</v>
      </c>
    </row>
    <row r="389" spans="1:3" x14ac:dyDescent="0.25">
      <c r="A389">
        <v>388</v>
      </c>
      <c r="B389">
        <v>-200</v>
      </c>
      <c r="C389" t="s">
        <v>154</v>
      </c>
    </row>
    <row r="390" spans="1:3" x14ac:dyDescent="0.25">
      <c r="A390">
        <v>389</v>
      </c>
      <c r="B390">
        <v>-500</v>
      </c>
      <c r="C390" t="s">
        <v>155</v>
      </c>
    </row>
    <row r="391" spans="1:3" x14ac:dyDescent="0.25">
      <c r="A391">
        <v>390</v>
      </c>
      <c r="B391">
        <v>-100</v>
      </c>
      <c r="C391" t="s">
        <v>156</v>
      </c>
    </row>
    <row r="392" spans="1:3" x14ac:dyDescent="0.25">
      <c r="A392">
        <v>391</v>
      </c>
      <c r="B392">
        <v>100</v>
      </c>
      <c r="C392" t="s">
        <v>157</v>
      </c>
    </row>
    <row r="393" spans="1:3" x14ac:dyDescent="0.25">
      <c r="A393">
        <v>392</v>
      </c>
      <c r="B393">
        <v>20</v>
      </c>
      <c r="C393" t="s">
        <v>158</v>
      </c>
    </row>
    <row r="394" spans="1:3" x14ac:dyDescent="0.25">
      <c r="A394">
        <v>393</v>
      </c>
      <c r="B394">
        <v>-178</v>
      </c>
      <c r="C394" t="s">
        <v>159</v>
      </c>
    </row>
    <row r="395" spans="1:3" x14ac:dyDescent="0.25">
      <c r="A395">
        <v>394</v>
      </c>
      <c r="B395">
        <v>-321</v>
      </c>
      <c r="C395" t="s">
        <v>160</v>
      </c>
    </row>
    <row r="396" spans="1:3" x14ac:dyDescent="0.25">
      <c r="A396">
        <v>395</v>
      </c>
      <c r="B396">
        <v>78</v>
      </c>
      <c r="C396" t="s">
        <v>161</v>
      </c>
    </row>
    <row r="397" spans="1:3" x14ac:dyDescent="0.25">
      <c r="A397">
        <v>396</v>
      </c>
      <c r="B397">
        <v>-1021</v>
      </c>
      <c r="C397" t="s">
        <v>162</v>
      </c>
    </row>
    <row r="398" spans="1:3" x14ac:dyDescent="0.25">
      <c r="A398">
        <v>397</v>
      </c>
      <c r="B398">
        <v>682</v>
      </c>
      <c r="C398" t="s">
        <v>163</v>
      </c>
    </row>
    <row r="399" spans="1:3" x14ac:dyDescent="0.25">
      <c r="A399">
        <v>398</v>
      </c>
      <c r="B399">
        <v>1000</v>
      </c>
      <c r="C399" t="s">
        <v>164</v>
      </c>
    </row>
    <row r="400" spans="1:3" x14ac:dyDescent="0.25">
      <c r="A400">
        <v>399</v>
      </c>
      <c r="B400">
        <v>500</v>
      </c>
      <c r="C400" t="s">
        <v>165</v>
      </c>
    </row>
  </sheetData>
  <sortState xmlns:xlrd2="http://schemas.microsoft.com/office/spreadsheetml/2017/richdata2" ref="A2:B34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D9A0-1118-4757-8525-459DCD2956D3}">
  <sheetPr codeName="Sheet27"/>
  <dimension ref="A1:B301"/>
  <sheetViews>
    <sheetView topLeftCell="A274" workbookViewId="0">
      <selection sqref="A1:A1048576"/>
    </sheetView>
  </sheetViews>
  <sheetFormatPr defaultColWidth="8.85546875" defaultRowHeight="15" x14ac:dyDescent="0.25"/>
  <cols>
    <col min="1" max="1" width="10.85546875" customWidth="1"/>
  </cols>
  <sheetData>
    <row r="1" spans="1:2" x14ac:dyDescent="0.25">
      <c r="A1" t="s">
        <v>60</v>
      </c>
      <c r="B1" t="s">
        <v>61</v>
      </c>
    </row>
    <row r="2" spans="1:2" x14ac:dyDescent="0.25">
      <c r="A2">
        <v>227</v>
      </c>
      <c r="B2">
        <f t="shared" ref="B2:B65" ca="1" si="0">RAND()</f>
        <v>0.92329629209410646</v>
      </c>
    </row>
    <row r="3" spans="1:2" x14ac:dyDescent="0.25">
      <c r="A3">
        <v>147</v>
      </c>
      <c r="B3">
        <f t="shared" ca="1" si="0"/>
        <v>0.92829641023657983</v>
      </c>
    </row>
    <row r="4" spans="1:2" x14ac:dyDescent="0.25">
      <c r="A4">
        <v>17</v>
      </c>
      <c r="B4">
        <f t="shared" ca="1" si="0"/>
        <v>0.97398749592194389</v>
      </c>
    </row>
    <row r="5" spans="1:2" x14ac:dyDescent="0.25">
      <c r="A5">
        <v>191</v>
      </c>
      <c r="B5">
        <f t="shared" ca="1" si="0"/>
        <v>1.0096049609186197E-3</v>
      </c>
    </row>
    <row r="6" spans="1:2" x14ac:dyDescent="0.25">
      <c r="A6">
        <v>13</v>
      </c>
      <c r="B6">
        <f t="shared" ca="1" si="0"/>
        <v>0.96065281200984742</v>
      </c>
    </row>
    <row r="7" spans="1:2" x14ac:dyDescent="0.25">
      <c r="A7">
        <v>237</v>
      </c>
      <c r="B7">
        <f t="shared" ca="1" si="0"/>
        <v>0.61205894269635119</v>
      </c>
    </row>
    <row r="8" spans="1:2" x14ac:dyDescent="0.25">
      <c r="A8">
        <v>214</v>
      </c>
      <c r="B8">
        <f t="shared" ca="1" si="0"/>
        <v>0.40923238313164589</v>
      </c>
    </row>
    <row r="9" spans="1:2" x14ac:dyDescent="0.25">
      <c r="A9">
        <v>69</v>
      </c>
      <c r="B9">
        <f t="shared" ca="1" si="0"/>
        <v>0.53114812485050156</v>
      </c>
    </row>
    <row r="10" spans="1:2" x14ac:dyDescent="0.25">
      <c r="A10">
        <v>258</v>
      </c>
      <c r="B10">
        <f t="shared" ca="1" si="0"/>
        <v>0.10445269803429458</v>
      </c>
    </row>
    <row r="11" spans="1:2" x14ac:dyDescent="0.25">
      <c r="A11">
        <v>271</v>
      </c>
      <c r="B11">
        <f t="shared" ca="1" si="0"/>
        <v>4.3320975328194566E-2</v>
      </c>
    </row>
    <row r="12" spans="1:2" x14ac:dyDescent="0.25">
      <c r="A12">
        <v>244</v>
      </c>
      <c r="B12">
        <f t="shared" ca="1" si="0"/>
        <v>0.26117564384940151</v>
      </c>
    </row>
    <row r="13" spans="1:2" x14ac:dyDescent="0.25">
      <c r="A13">
        <v>200</v>
      </c>
      <c r="B13">
        <f t="shared" ca="1" si="0"/>
        <v>0.8720976265237147</v>
      </c>
    </row>
    <row r="14" spans="1:2" x14ac:dyDescent="0.25">
      <c r="A14">
        <v>234</v>
      </c>
      <c r="B14">
        <f t="shared" ca="1" si="0"/>
        <v>0.61150889626973803</v>
      </c>
    </row>
    <row r="15" spans="1:2" x14ac:dyDescent="0.25">
      <c r="A15">
        <v>288</v>
      </c>
      <c r="B15">
        <f t="shared" ca="1" si="0"/>
        <v>0.62156988515459188</v>
      </c>
    </row>
    <row r="16" spans="1:2" x14ac:dyDescent="0.25">
      <c r="A16">
        <v>270</v>
      </c>
      <c r="B16">
        <f t="shared" ca="1" si="0"/>
        <v>0.99555563648175904</v>
      </c>
    </row>
    <row r="17" spans="1:2" x14ac:dyDescent="0.25">
      <c r="A17">
        <v>164</v>
      </c>
      <c r="B17">
        <f t="shared" ca="1" si="0"/>
        <v>0.13348724502608322</v>
      </c>
    </row>
    <row r="18" spans="1:2" x14ac:dyDescent="0.25">
      <c r="A18">
        <v>41</v>
      </c>
      <c r="B18">
        <f t="shared" ca="1" si="0"/>
        <v>5.7663659483555785E-2</v>
      </c>
    </row>
    <row r="19" spans="1:2" x14ac:dyDescent="0.25">
      <c r="A19">
        <v>119</v>
      </c>
      <c r="B19">
        <f t="shared" ca="1" si="0"/>
        <v>0.23496818686678023</v>
      </c>
    </row>
    <row r="20" spans="1:2" x14ac:dyDescent="0.25">
      <c r="A20">
        <v>250</v>
      </c>
      <c r="B20">
        <f t="shared" ca="1" si="0"/>
        <v>0.99160886026785822</v>
      </c>
    </row>
    <row r="21" spans="1:2" x14ac:dyDescent="0.25">
      <c r="A21">
        <v>216</v>
      </c>
      <c r="B21">
        <f t="shared" ca="1" si="0"/>
        <v>0.39367919575547183</v>
      </c>
    </row>
    <row r="22" spans="1:2" x14ac:dyDescent="0.25">
      <c r="A22">
        <v>290</v>
      </c>
      <c r="B22">
        <f t="shared" ca="1" si="0"/>
        <v>0.66476039447967128</v>
      </c>
    </row>
    <row r="23" spans="1:2" x14ac:dyDescent="0.25">
      <c r="A23">
        <v>78</v>
      </c>
      <c r="B23">
        <f t="shared" ca="1" si="0"/>
        <v>0.54770158126561952</v>
      </c>
    </row>
    <row r="24" spans="1:2" x14ac:dyDescent="0.25">
      <c r="A24">
        <v>280</v>
      </c>
      <c r="B24">
        <f t="shared" ca="1" si="0"/>
        <v>0.53621141334181577</v>
      </c>
    </row>
    <row r="25" spans="1:2" x14ac:dyDescent="0.25">
      <c r="A25">
        <v>217</v>
      </c>
      <c r="B25">
        <f t="shared" ca="1" si="0"/>
        <v>0.35792074338523383</v>
      </c>
    </row>
    <row r="26" spans="1:2" x14ac:dyDescent="0.25">
      <c r="A26">
        <v>5</v>
      </c>
      <c r="B26">
        <f t="shared" ca="1" si="0"/>
        <v>0.50650408081737519</v>
      </c>
    </row>
    <row r="27" spans="1:2" x14ac:dyDescent="0.25">
      <c r="A27">
        <v>215</v>
      </c>
      <c r="B27">
        <f t="shared" ca="1" si="0"/>
        <v>0.62616853853443888</v>
      </c>
    </row>
    <row r="28" spans="1:2" x14ac:dyDescent="0.25">
      <c r="A28">
        <v>225</v>
      </c>
      <c r="B28">
        <f t="shared" ca="1" si="0"/>
        <v>0.47362595338992386</v>
      </c>
    </row>
    <row r="29" spans="1:2" x14ac:dyDescent="0.25">
      <c r="A29">
        <v>113</v>
      </c>
      <c r="B29">
        <f t="shared" ca="1" si="0"/>
        <v>0.20961421441499017</v>
      </c>
    </row>
    <row r="30" spans="1:2" x14ac:dyDescent="0.25">
      <c r="A30">
        <v>68</v>
      </c>
      <c r="B30">
        <f t="shared" ca="1" si="0"/>
        <v>0.82276086617418343</v>
      </c>
    </row>
    <row r="31" spans="1:2" x14ac:dyDescent="0.25">
      <c r="A31">
        <v>209</v>
      </c>
      <c r="B31">
        <f t="shared" ca="1" si="0"/>
        <v>0.70787359997484189</v>
      </c>
    </row>
    <row r="32" spans="1:2" x14ac:dyDescent="0.25">
      <c r="A32">
        <v>138</v>
      </c>
      <c r="B32">
        <f t="shared" ca="1" si="0"/>
        <v>0.25367622127762679</v>
      </c>
    </row>
    <row r="33" spans="1:2" x14ac:dyDescent="0.25">
      <c r="A33">
        <v>133</v>
      </c>
      <c r="B33">
        <f t="shared" ca="1" si="0"/>
        <v>0.77722304796436137</v>
      </c>
    </row>
    <row r="34" spans="1:2" x14ac:dyDescent="0.25">
      <c r="A34">
        <v>281</v>
      </c>
      <c r="B34">
        <f t="shared" ca="1" si="0"/>
        <v>0.96912040543745481</v>
      </c>
    </row>
    <row r="35" spans="1:2" x14ac:dyDescent="0.25">
      <c r="A35">
        <v>136</v>
      </c>
      <c r="B35">
        <f t="shared" ca="1" si="0"/>
        <v>0.21154827512919039</v>
      </c>
    </row>
    <row r="36" spans="1:2" x14ac:dyDescent="0.25">
      <c r="A36">
        <v>146</v>
      </c>
      <c r="B36">
        <f t="shared" ca="1" si="0"/>
        <v>0.95702477824513288</v>
      </c>
    </row>
    <row r="37" spans="1:2" x14ac:dyDescent="0.25">
      <c r="A37">
        <v>87</v>
      </c>
      <c r="B37">
        <f t="shared" ca="1" si="0"/>
        <v>5.3505646311826749E-2</v>
      </c>
    </row>
    <row r="38" spans="1:2" x14ac:dyDescent="0.25">
      <c r="A38">
        <v>294</v>
      </c>
      <c r="B38">
        <f t="shared" ca="1" si="0"/>
        <v>9.9215934937158523E-2</v>
      </c>
    </row>
    <row r="39" spans="1:2" x14ac:dyDescent="0.25">
      <c r="A39">
        <v>264</v>
      </c>
      <c r="B39">
        <f t="shared" ca="1" si="0"/>
        <v>0.12050977529928197</v>
      </c>
    </row>
    <row r="40" spans="1:2" x14ac:dyDescent="0.25">
      <c r="A40">
        <v>101</v>
      </c>
      <c r="B40">
        <f t="shared" ca="1" si="0"/>
        <v>0.88672001648879928</v>
      </c>
    </row>
    <row r="41" spans="1:2" x14ac:dyDescent="0.25">
      <c r="A41">
        <v>247</v>
      </c>
      <c r="B41">
        <f t="shared" ca="1" si="0"/>
        <v>7.4838584695002042E-2</v>
      </c>
    </row>
    <row r="42" spans="1:2" x14ac:dyDescent="0.25">
      <c r="A42">
        <v>187</v>
      </c>
      <c r="B42">
        <f t="shared" ca="1" si="0"/>
        <v>0.17874913541764126</v>
      </c>
    </row>
    <row r="43" spans="1:2" x14ac:dyDescent="0.25">
      <c r="A43">
        <v>123</v>
      </c>
      <c r="B43">
        <f t="shared" ca="1" si="0"/>
        <v>0.78828394191142259</v>
      </c>
    </row>
    <row r="44" spans="1:2" x14ac:dyDescent="0.25">
      <c r="A44">
        <v>116</v>
      </c>
      <c r="B44">
        <f t="shared" ca="1" si="0"/>
        <v>0.98885515662791512</v>
      </c>
    </row>
    <row r="45" spans="1:2" x14ac:dyDescent="0.25">
      <c r="A45">
        <v>235</v>
      </c>
      <c r="B45">
        <f t="shared" ca="1" si="0"/>
        <v>0.80971985811494573</v>
      </c>
    </row>
    <row r="46" spans="1:2" x14ac:dyDescent="0.25">
      <c r="A46">
        <v>295</v>
      </c>
      <c r="B46">
        <f t="shared" ca="1" si="0"/>
        <v>0.29796621362378894</v>
      </c>
    </row>
    <row r="47" spans="1:2" x14ac:dyDescent="0.25">
      <c r="A47">
        <v>230</v>
      </c>
      <c r="B47">
        <f t="shared" ca="1" si="0"/>
        <v>0.76217614384665999</v>
      </c>
    </row>
    <row r="48" spans="1:2" x14ac:dyDescent="0.25">
      <c r="A48">
        <v>284</v>
      </c>
      <c r="B48">
        <f t="shared" ca="1" si="0"/>
        <v>0.54917209841190151</v>
      </c>
    </row>
    <row r="49" spans="1:2" x14ac:dyDescent="0.25">
      <c r="A49">
        <v>148</v>
      </c>
      <c r="B49">
        <f t="shared" ca="1" si="0"/>
        <v>0.66910141690337332</v>
      </c>
    </row>
    <row r="50" spans="1:2" x14ac:dyDescent="0.25">
      <c r="A50">
        <v>298</v>
      </c>
      <c r="B50">
        <f t="shared" ca="1" si="0"/>
        <v>0.71254217517809437</v>
      </c>
    </row>
    <row r="51" spans="1:2" x14ac:dyDescent="0.25">
      <c r="A51">
        <v>64</v>
      </c>
      <c r="B51">
        <f t="shared" ca="1" si="0"/>
        <v>0.64211906759768567</v>
      </c>
    </row>
    <row r="52" spans="1:2" x14ac:dyDescent="0.25">
      <c r="A52">
        <v>74</v>
      </c>
      <c r="B52">
        <f t="shared" ca="1" si="0"/>
        <v>0.42143099393175865</v>
      </c>
    </row>
    <row r="53" spans="1:2" x14ac:dyDescent="0.25">
      <c r="A53">
        <v>97</v>
      </c>
      <c r="B53">
        <f t="shared" ca="1" si="0"/>
        <v>0.41126468739195632</v>
      </c>
    </row>
    <row r="54" spans="1:2" x14ac:dyDescent="0.25">
      <c r="A54">
        <v>243</v>
      </c>
      <c r="B54">
        <f t="shared" ca="1" si="0"/>
        <v>0.89224130399961465</v>
      </c>
    </row>
    <row r="55" spans="1:2" x14ac:dyDescent="0.25">
      <c r="A55">
        <v>241</v>
      </c>
      <c r="B55">
        <f t="shared" ca="1" si="0"/>
        <v>1.6677728527027424E-2</v>
      </c>
    </row>
    <row r="56" spans="1:2" x14ac:dyDescent="0.25">
      <c r="A56">
        <v>35</v>
      </c>
      <c r="B56">
        <f t="shared" ca="1" si="0"/>
        <v>3.508475225171237E-2</v>
      </c>
    </row>
    <row r="57" spans="1:2" x14ac:dyDescent="0.25">
      <c r="A57">
        <v>249</v>
      </c>
      <c r="B57">
        <f t="shared" ca="1" si="0"/>
        <v>0.61115619142528244</v>
      </c>
    </row>
    <row r="58" spans="1:2" x14ac:dyDescent="0.25">
      <c r="A58">
        <v>246</v>
      </c>
      <c r="B58">
        <f t="shared" ca="1" si="0"/>
        <v>0.19179181690541425</v>
      </c>
    </row>
    <row r="59" spans="1:2" x14ac:dyDescent="0.25">
      <c r="A59">
        <v>12</v>
      </c>
      <c r="B59">
        <f t="shared" ca="1" si="0"/>
        <v>0.23083527777752999</v>
      </c>
    </row>
    <row r="60" spans="1:2" x14ac:dyDescent="0.25">
      <c r="A60">
        <v>269</v>
      </c>
      <c r="B60">
        <f t="shared" ca="1" si="0"/>
        <v>0.18477855822896605</v>
      </c>
    </row>
    <row r="61" spans="1:2" x14ac:dyDescent="0.25">
      <c r="A61">
        <v>259</v>
      </c>
      <c r="B61">
        <f t="shared" ca="1" si="0"/>
        <v>0.88180586181571641</v>
      </c>
    </row>
    <row r="62" spans="1:2" x14ac:dyDescent="0.25">
      <c r="A62">
        <v>66</v>
      </c>
      <c r="B62">
        <f t="shared" ca="1" si="0"/>
        <v>0.91240196194314982</v>
      </c>
    </row>
    <row r="63" spans="1:2" x14ac:dyDescent="0.25">
      <c r="A63">
        <v>34</v>
      </c>
      <c r="B63">
        <f t="shared" ca="1" si="0"/>
        <v>0.19510286899498819</v>
      </c>
    </row>
    <row r="64" spans="1:2" x14ac:dyDescent="0.25">
      <c r="A64">
        <v>90</v>
      </c>
      <c r="B64">
        <f t="shared" ca="1" si="0"/>
        <v>0.80274623888801533</v>
      </c>
    </row>
    <row r="65" spans="1:2" x14ac:dyDescent="0.25">
      <c r="A65">
        <v>245</v>
      </c>
      <c r="B65">
        <f t="shared" ca="1" si="0"/>
        <v>0.19724380239157768</v>
      </c>
    </row>
    <row r="66" spans="1:2" x14ac:dyDescent="0.25">
      <c r="A66">
        <v>126</v>
      </c>
      <c r="B66">
        <f t="shared" ref="B66:B129" ca="1" si="1">RAND()</f>
        <v>3.6081346710322371E-2</v>
      </c>
    </row>
    <row r="67" spans="1:2" x14ac:dyDescent="0.25">
      <c r="A67">
        <v>273</v>
      </c>
      <c r="B67">
        <f t="shared" ca="1" si="1"/>
        <v>2.0437605375032142E-3</v>
      </c>
    </row>
    <row r="68" spans="1:2" x14ac:dyDescent="0.25">
      <c r="A68">
        <v>274</v>
      </c>
      <c r="B68">
        <f t="shared" ca="1" si="1"/>
        <v>0.94985573992791628</v>
      </c>
    </row>
    <row r="69" spans="1:2" x14ac:dyDescent="0.25">
      <c r="A69">
        <v>186</v>
      </c>
      <c r="B69">
        <f t="shared" ca="1" si="1"/>
        <v>0.8505496395444555</v>
      </c>
    </row>
    <row r="70" spans="1:2" x14ac:dyDescent="0.25">
      <c r="A70">
        <v>51</v>
      </c>
      <c r="B70">
        <f t="shared" ca="1" si="1"/>
        <v>0.89643988740283931</v>
      </c>
    </row>
    <row r="71" spans="1:2" x14ac:dyDescent="0.25">
      <c r="A71">
        <v>49</v>
      </c>
      <c r="B71">
        <f t="shared" ca="1" si="1"/>
        <v>0.60961342102353577</v>
      </c>
    </row>
    <row r="72" spans="1:2" x14ac:dyDescent="0.25">
      <c r="A72">
        <v>179</v>
      </c>
      <c r="B72">
        <f t="shared" ca="1" si="1"/>
        <v>0.20100185048414987</v>
      </c>
    </row>
    <row r="73" spans="1:2" x14ac:dyDescent="0.25">
      <c r="A73">
        <v>80</v>
      </c>
      <c r="B73">
        <f t="shared" ca="1" si="1"/>
        <v>0.43222881264544155</v>
      </c>
    </row>
    <row r="74" spans="1:2" x14ac:dyDescent="0.25">
      <c r="A74">
        <v>173</v>
      </c>
      <c r="B74">
        <f t="shared" ca="1" si="1"/>
        <v>0.60177626143784246</v>
      </c>
    </row>
    <row r="75" spans="1:2" x14ac:dyDescent="0.25">
      <c r="A75">
        <v>204</v>
      </c>
      <c r="B75">
        <f t="shared" ca="1" si="1"/>
        <v>0.79997008514539769</v>
      </c>
    </row>
    <row r="76" spans="1:2" x14ac:dyDescent="0.25">
      <c r="A76">
        <v>107</v>
      </c>
      <c r="B76">
        <f t="shared" ca="1" si="1"/>
        <v>0.65360455219988178</v>
      </c>
    </row>
    <row r="77" spans="1:2" x14ac:dyDescent="0.25">
      <c r="A77">
        <v>276</v>
      </c>
      <c r="B77">
        <f t="shared" ca="1" si="1"/>
        <v>0.57213468942688384</v>
      </c>
    </row>
    <row r="78" spans="1:2" x14ac:dyDescent="0.25">
      <c r="A78">
        <v>201</v>
      </c>
      <c r="B78">
        <f t="shared" ca="1" si="1"/>
        <v>0.40175786427827898</v>
      </c>
    </row>
    <row r="79" spans="1:2" x14ac:dyDescent="0.25">
      <c r="A79">
        <v>110</v>
      </c>
      <c r="B79">
        <f t="shared" ca="1" si="1"/>
        <v>0.78998391431184833</v>
      </c>
    </row>
    <row r="80" spans="1:2" x14ac:dyDescent="0.25">
      <c r="A80">
        <v>144</v>
      </c>
      <c r="B80">
        <f t="shared" ca="1" si="1"/>
        <v>0.84414221610938889</v>
      </c>
    </row>
    <row r="81" spans="1:2" x14ac:dyDescent="0.25">
      <c r="A81">
        <v>289</v>
      </c>
      <c r="B81">
        <f t="shared" ca="1" si="1"/>
        <v>0.77822482670721138</v>
      </c>
    </row>
    <row r="82" spans="1:2" x14ac:dyDescent="0.25">
      <c r="A82">
        <v>157</v>
      </c>
      <c r="B82">
        <f t="shared" ca="1" si="1"/>
        <v>0.52264907055948806</v>
      </c>
    </row>
    <row r="83" spans="1:2" x14ac:dyDescent="0.25">
      <c r="A83">
        <v>211</v>
      </c>
      <c r="B83">
        <f t="shared" ca="1" si="1"/>
        <v>0.78916968812667554</v>
      </c>
    </row>
    <row r="84" spans="1:2" x14ac:dyDescent="0.25">
      <c r="A84">
        <v>196</v>
      </c>
      <c r="B84">
        <f t="shared" ca="1" si="1"/>
        <v>0.4775999362012584</v>
      </c>
    </row>
    <row r="85" spans="1:2" x14ac:dyDescent="0.25">
      <c r="A85">
        <v>67</v>
      </c>
      <c r="B85">
        <f t="shared" ca="1" si="1"/>
        <v>0.13705962380298498</v>
      </c>
    </row>
    <row r="86" spans="1:2" x14ac:dyDescent="0.25">
      <c r="A86">
        <v>176</v>
      </c>
      <c r="B86">
        <f t="shared" ca="1" si="1"/>
        <v>0.75932399994710498</v>
      </c>
    </row>
    <row r="87" spans="1:2" x14ac:dyDescent="0.25">
      <c r="A87">
        <v>19</v>
      </c>
      <c r="B87">
        <f t="shared" ca="1" si="1"/>
        <v>0.9559654262365036</v>
      </c>
    </row>
    <row r="88" spans="1:2" x14ac:dyDescent="0.25">
      <c r="A88">
        <v>198</v>
      </c>
      <c r="B88">
        <f t="shared" ca="1" si="1"/>
        <v>0.1095295758367314</v>
      </c>
    </row>
    <row r="89" spans="1:2" x14ac:dyDescent="0.25">
      <c r="A89">
        <v>292</v>
      </c>
      <c r="B89">
        <f t="shared" ca="1" si="1"/>
        <v>0.10616497584145523</v>
      </c>
    </row>
    <row r="90" spans="1:2" x14ac:dyDescent="0.25">
      <c r="A90">
        <v>286</v>
      </c>
      <c r="B90">
        <f t="shared" ca="1" si="1"/>
        <v>6.3760234871422572E-2</v>
      </c>
    </row>
    <row r="91" spans="1:2" x14ac:dyDescent="0.25">
      <c r="A91">
        <v>30</v>
      </c>
      <c r="B91">
        <f t="shared" ca="1" si="1"/>
        <v>0.72595651918010096</v>
      </c>
    </row>
    <row r="92" spans="1:2" x14ac:dyDescent="0.25">
      <c r="A92">
        <v>29</v>
      </c>
      <c r="B92">
        <f t="shared" ca="1" si="1"/>
        <v>0.69888607202862552</v>
      </c>
    </row>
    <row r="93" spans="1:2" x14ac:dyDescent="0.25">
      <c r="A93">
        <v>58</v>
      </c>
      <c r="B93">
        <f t="shared" ca="1" si="1"/>
        <v>0.17544332210516744</v>
      </c>
    </row>
    <row r="94" spans="1:2" x14ac:dyDescent="0.25">
      <c r="A94">
        <v>255</v>
      </c>
      <c r="B94">
        <f t="shared" ca="1" si="1"/>
        <v>0.51039842051995254</v>
      </c>
    </row>
    <row r="95" spans="1:2" x14ac:dyDescent="0.25">
      <c r="A95">
        <v>94</v>
      </c>
      <c r="B95">
        <f t="shared" ca="1" si="1"/>
        <v>0.38489066700594854</v>
      </c>
    </row>
    <row r="96" spans="1:2" x14ac:dyDescent="0.25">
      <c r="A96">
        <v>224</v>
      </c>
      <c r="B96">
        <f t="shared" ca="1" si="1"/>
        <v>0.47686650366540917</v>
      </c>
    </row>
    <row r="97" spans="1:2" x14ac:dyDescent="0.25">
      <c r="A97">
        <v>172</v>
      </c>
      <c r="B97">
        <f t="shared" ca="1" si="1"/>
        <v>0.5285919444370748</v>
      </c>
    </row>
    <row r="98" spans="1:2" x14ac:dyDescent="0.25">
      <c r="A98">
        <v>115</v>
      </c>
      <c r="B98">
        <f t="shared" ca="1" si="1"/>
        <v>0.76182893432340082</v>
      </c>
    </row>
    <row r="99" spans="1:2" x14ac:dyDescent="0.25">
      <c r="A99">
        <v>21</v>
      </c>
      <c r="B99">
        <f t="shared" ca="1" si="1"/>
        <v>1.2478941647067865E-2</v>
      </c>
    </row>
    <row r="100" spans="1:2" x14ac:dyDescent="0.25">
      <c r="A100">
        <v>210</v>
      </c>
      <c r="B100">
        <f t="shared" ca="1" si="1"/>
        <v>0.84436403706496332</v>
      </c>
    </row>
    <row r="101" spans="1:2" x14ac:dyDescent="0.25">
      <c r="A101">
        <v>169</v>
      </c>
      <c r="B101">
        <f t="shared" ca="1" si="1"/>
        <v>0.89125677855955721</v>
      </c>
    </row>
    <row r="102" spans="1:2" x14ac:dyDescent="0.25">
      <c r="A102">
        <v>96</v>
      </c>
      <c r="B102">
        <f t="shared" ca="1" si="1"/>
        <v>0.46131227933788621</v>
      </c>
    </row>
    <row r="103" spans="1:2" x14ac:dyDescent="0.25">
      <c r="A103">
        <v>175</v>
      </c>
      <c r="B103">
        <f t="shared" ca="1" si="1"/>
        <v>0.43804580481611677</v>
      </c>
    </row>
    <row r="104" spans="1:2" x14ac:dyDescent="0.25">
      <c r="A104">
        <v>134</v>
      </c>
      <c r="B104">
        <f t="shared" ca="1" si="1"/>
        <v>0.58235007393860605</v>
      </c>
    </row>
    <row r="105" spans="1:2" x14ac:dyDescent="0.25">
      <c r="A105">
        <v>163</v>
      </c>
      <c r="B105">
        <f t="shared" ca="1" si="1"/>
        <v>4.9132411835459355E-2</v>
      </c>
    </row>
    <row r="106" spans="1:2" x14ac:dyDescent="0.25">
      <c r="A106">
        <v>165</v>
      </c>
      <c r="B106">
        <f t="shared" ca="1" si="1"/>
        <v>0.61826492820048273</v>
      </c>
    </row>
    <row r="107" spans="1:2" x14ac:dyDescent="0.25">
      <c r="A107">
        <v>111</v>
      </c>
      <c r="B107">
        <f t="shared" ca="1" si="1"/>
        <v>0.84969227515378154</v>
      </c>
    </row>
    <row r="108" spans="1:2" x14ac:dyDescent="0.25">
      <c r="A108">
        <v>139</v>
      </c>
      <c r="B108">
        <f t="shared" ca="1" si="1"/>
        <v>0.50751748006349828</v>
      </c>
    </row>
    <row r="109" spans="1:2" x14ac:dyDescent="0.25">
      <c r="A109">
        <v>26</v>
      </c>
      <c r="B109">
        <f t="shared" ca="1" si="1"/>
        <v>0.98436462744137931</v>
      </c>
    </row>
    <row r="110" spans="1:2" x14ac:dyDescent="0.25">
      <c r="A110">
        <v>15</v>
      </c>
      <c r="B110">
        <f t="shared" ca="1" si="1"/>
        <v>0.38448787108047289</v>
      </c>
    </row>
    <row r="111" spans="1:2" x14ac:dyDescent="0.25">
      <c r="A111">
        <v>79</v>
      </c>
      <c r="B111">
        <f t="shared" ca="1" si="1"/>
        <v>0.47197837591401093</v>
      </c>
    </row>
    <row r="112" spans="1:2" x14ac:dyDescent="0.25">
      <c r="A112">
        <v>181</v>
      </c>
      <c r="B112">
        <f t="shared" ca="1" si="1"/>
        <v>0.9221631150165881</v>
      </c>
    </row>
    <row r="113" spans="1:2" x14ac:dyDescent="0.25">
      <c r="A113">
        <v>14</v>
      </c>
      <c r="B113">
        <f t="shared" ca="1" si="1"/>
        <v>0.9121151034264009</v>
      </c>
    </row>
    <row r="114" spans="1:2" x14ac:dyDescent="0.25">
      <c r="A114">
        <v>205</v>
      </c>
      <c r="B114">
        <f t="shared" ca="1" si="1"/>
        <v>0.73135683266850915</v>
      </c>
    </row>
    <row r="115" spans="1:2" x14ac:dyDescent="0.25">
      <c r="A115">
        <v>150</v>
      </c>
      <c r="B115">
        <f t="shared" ca="1" si="1"/>
        <v>0.38317706041700805</v>
      </c>
    </row>
    <row r="116" spans="1:2" x14ac:dyDescent="0.25">
      <c r="A116">
        <v>10</v>
      </c>
      <c r="B116">
        <f t="shared" ca="1" si="1"/>
        <v>0.86478151985681406</v>
      </c>
    </row>
    <row r="117" spans="1:2" x14ac:dyDescent="0.25">
      <c r="A117">
        <v>108</v>
      </c>
      <c r="B117">
        <f t="shared" ca="1" si="1"/>
        <v>0.51496659560944924</v>
      </c>
    </row>
    <row r="118" spans="1:2" x14ac:dyDescent="0.25">
      <c r="A118">
        <v>203</v>
      </c>
      <c r="B118">
        <f t="shared" ca="1" si="1"/>
        <v>0.25060762095885558</v>
      </c>
    </row>
    <row r="119" spans="1:2" x14ac:dyDescent="0.25">
      <c r="A119">
        <v>252</v>
      </c>
      <c r="B119">
        <f t="shared" ca="1" si="1"/>
        <v>0.96994602244177885</v>
      </c>
    </row>
    <row r="120" spans="1:2" x14ac:dyDescent="0.25">
      <c r="A120">
        <v>70</v>
      </c>
      <c r="B120">
        <f t="shared" ca="1" si="1"/>
        <v>0.38711789887378034</v>
      </c>
    </row>
    <row r="121" spans="1:2" x14ac:dyDescent="0.25">
      <c r="A121">
        <v>42</v>
      </c>
      <c r="B121">
        <f t="shared" ca="1" si="1"/>
        <v>0.97827443732144281</v>
      </c>
    </row>
    <row r="122" spans="1:2" x14ac:dyDescent="0.25">
      <c r="A122">
        <v>130</v>
      </c>
      <c r="B122">
        <f t="shared" ca="1" si="1"/>
        <v>0.62876658989788126</v>
      </c>
    </row>
    <row r="123" spans="1:2" x14ac:dyDescent="0.25">
      <c r="A123">
        <v>263</v>
      </c>
      <c r="B123">
        <f t="shared" ca="1" si="1"/>
        <v>0.40830700559680932</v>
      </c>
    </row>
    <row r="124" spans="1:2" x14ac:dyDescent="0.25">
      <c r="A124">
        <v>194</v>
      </c>
      <c r="B124">
        <f t="shared" ca="1" si="1"/>
        <v>0.84091147203367078</v>
      </c>
    </row>
    <row r="125" spans="1:2" x14ac:dyDescent="0.25">
      <c r="A125">
        <v>254</v>
      </c>
      <c r="B125">
        <f t="shared" ca="1" si="1"/>
        <v>0.39967782284162712</v>
      </c>
    </row>
    <row r="126" spans="1:2" x14ac:dyDescent="0.25">
      <c r="A126">
        <v>9</v>
      </c>
      <c r="B126">
        <f t="shared" ca="1" si="1"/>
        <v>0.40230485605830579</v>
      </c>
    </row>
    <row r="127" spans="1:2" x14ac:dyDescent="0.25">
      <c r="A127">
        <v>161</v>
      </c>
      <c r="B127">
        <f t="shared" ca="1" si="1"/>
        <v>0.11782579322709874</v>
      </c>
    </row>
    <row r="128" spans="1:2" x14ac:dyDescent="0.25">
      <c r="A128">
        <v>47</v>
      </c>
      <c r="B128">
        <f t="shared" ca="1" si="1"/>
        <v>0.58554783982550118</v>
      </c>
    </row>
    <row r="129" spans="1:2" x14ac:dyDescent="0.25">
      <c r="A129">
        <v>178</v>
      </c>
      <c r="B129">
        <f t="shared" ca="1" si="1"/>
        <v>0.78229993755695137</v>
      </c>
    </row>
    <row r="130" spans="1:2" x14ac:dyDescent="0.25">
      <c r="A130">
        <v>145</v>
      </c>
      <c r="B130">
        <f t="shared" ref="B130:B193" ca="1" si="2">RAND()</f>
        <v>0.66487329088152525</v>
      </c>
    </row>
    <row r="131" spans="1:2" x14ac:dyDescent="0.25">
      <c r="A131">
        <v>228</v>
      </c>
      <c r="B131">
        <f t="shared" ca="1" si="2"/>
        <v>0.95636998234010706</v>
      </c>
    </row>
    <row r="132" spans="1:2" x14ac:dyDescent="0.25">
      <c r="A132">
        <v>100</v>
      </c>
      <c r="B132">
        <f t="shared" ca="1" si="2"/>
        <v>0.28972717487093214</v>
      </c>
    </row>
    <row r="133" spans="1:2" x14ac:dyDescent="0.25">
      <c r="A133">
        <v>106</v>
      </c>
      <c r="B133">
        <f t="shared" ca="1" si="2"/>
        <v>0.70911843397438401</v>
      </c>
    </row>
    <row r="134" spans="1:2" x14ac:dyDescent="0.25">
      <c r="A134">
        <v>88</v>
      </c>
      <c r="B134">
        <f t="shared" ca="1" si="2"/>
        <v>0.86774207926733304</v>
      </c>
    </row>
    <row r="135" spans="1:2" x14ac:dyDescent="0.25">
      <c r="A135">
        <v>105</v>
      </c>
      <c r="B135">
        <f t="shared" ca="1" si="2"/>
        <v>0.1949053813112408</v>
      </c>
    </row>
    <row r="136" spans="1:2" x14ac:dyDescent="0.25">
      <c r="A136">
        <v>24</v>
      </c>
      <c r="B136">
        <f t="shared" ca="1" si="2"/>
        <v>0.78706091863435546</v>
      </c>
    </row>
    <row r="137" spans="1:2" x14ac:dyDescent="0.25">
      <c r="A137">
        <v>72</v>
      </c>
      <c r="B137">
        <f t="shared" ca="1" si="2"/>
        <v>0.56713576549785905</v>
      </c>
    </row>
    <row r="138" spans="1:2" x14ac:dyDescent="0.25">
      <c r="A138">
        <v>7</v>
      </c>
      <c r="B138">
        <f t="shared" ca="1" si="2"/>
        <v>0.7979993470452833</v>
      </c>
    </row>
    <row r="139" spans="1:2" x14ac:dyDescent="0.25">
      <c r="A139">
        <v>166</v>
      </c>
      <c r="B139">
        <f t="shared" ca="1" si="2"/>
        <v>0.42274221162144088</v>
      </c>
    </row>
    <row r="140" spans="1:2" x14ac:dyDescent="0.25">
      <c r="A140">
        <v>212</v>
      </c>
      <c r="B140">
        <f t="shared" ca="1" si="2"/>
        <v>0.11848854936087749</v>
      </c>
    </row>
    <row r="141" spans="1:2" x14ac:dyDescent="0.25">
      <c r="A141">
        <v>184</v>
      </c>
      <c r="B141">
        <f t="shared" ca="1" si="2"/>
        <v>0.5061283326265994</v>
      </c>
    </row>
    <row r="142" spans="1:2" x14ac:dyDescent="0.25">
      <c r="A142">
        <v>149</v>
      </c>
      <c r="B142">
        <f t="shared" ca="1" si="2"/>
        <v>0.46682122869739073</v>
      </c>
    </row>
    <row r="143" spans="1:2" x14ac:dyDescent="0.25">
      <c r="A143">
        <v>124</v>
      </c>
      <c r="B143">
        <f t="shared" ca="1" si="2"/>
        <v>0.99822829959483617</v>
      </c>
    </row>
    <row r="144" spans="1:2" x14ac:dyDescent="0.25">
      <c r="A144">
        <v>177</v>
      </c>
      <c r="B144">
        <f t="shared" ca="1" si="2"/>
        <v>4.532433390415147E-2</v>
      </c>
    </row>
    <row r="145" spans="1:2" x14ac:dyDescent="0.25">
      <c r="A145">
        <v>168</v>
      </c>
      <c r="B145">
        <f t="shared" ca="1" si="2"/>
        <v>0.16710631272190979</v>
      </c>
    </row>
    <row r="146" spans="1:2" x14ac:dyDescent="0.25">
      <c r="A146">
        <v>208</v>
      </c>
      <c r="B146">
        <f t="shared" ca="1" si="2"/>
        <v>0.32035130710136905</v>
      </c>
    </row>
    <row r="147" spans="1:2" x14ac:dyDescent="0.25">
      <c r="A147">
        <v>99</v>
      </c>
      <c r="B147">
        <f t="shared" ca="1" si="2"/>
        <v>0.1897753810163072</v>
      </c>
    </row>
    <row r="148" spans="1:2" x14ac:dyDescent="0.25">
      <c r="A148">
        <v>268</v>
      </c>
      <c r="B148">
        <f t="shared" ca="1" si="2"/>
        <v>0.68185892290270345</v>
      </c>
    </row>
    <row r="149" spans="1:2" x14ac:dyDescent="0.25">
      <c r="A149">
        <v>206</v>
      </c>
      <c r="B149">
        <f t="shared" ca="1" si="2"/>
        <v>0.58551320714427135</v>
      </c>
    </row>
    <row r="150" spans="1:2" x14ac:dyDescent="0.25">
      <c r="A150">
        <v>33</v>
      </c>
      <c r="B150">
        <f t="shared" ca="1" si="2"/>
        <v>0.13727014518252789</v>
      </c>
    </row>
    <row r="151" spans="1:2" x14ac:dyDescent="0.25">
      <c r="A151">
        <v>197</v>
      </c>
      <c r="B151">
        <f t="shared" ca="1" si="2"/>
        <v>0.85939380663449261</v>
      </c>
    </row>
    <row r="152" spans="1:2" x14ac:dyDescent="0.25">
      <c r="A152">
        <v>104</v>
      </c>
      <c r="B152">
        <f t="shared" ca="1" si="2"/>
        <v>0.13025408067583077</v>
      </c>
    </row>
    <row r="153" spans="1:2" x14ac:dyDescent="0.25">
      <c r="A153">
        <v>183</v>
      </c>
      <c r="B153">
        <f t="shared" ca="1" si="2"/>
        <v>6.8872118702625884E-2</v>
      </c>
    </row>
    <row r="154" spans="1:2" x14ac:dyDescent="0.25">
      <c r="A154">
        <v>6</v>
      </c>
      <c r="B154">
        <f t="shared" ca="1" si="2"/>
        <v>7.7922770438403788E-2</v>
      </c>
    </row>
    <row r="155" spans="1:2" x14ac:dyDescent="0.25">
      <c r="A155">
        <v>11</v>
      </c>
      <c r="B155">
        <f t="shared" ca="1" si="2"/>
        <v>0.26898082179554972</v>
      </c>
    </row>
    <row r="156" spans="1:2" x14ac:dyDescent="0.25">
      <c r="A156">
        <v>128</v>
      </c>
      <c r="B156">
        <f t="shared" ca="1" si="2"/>
        <v>0.75506774627058104</v>
      </c>
    </row>
    <row r="157" spans="1:2" x14ac:dyDescent="0.25">
      <c r="A157">
        <v>57</v>
      </c>
      <c r="B157">
        <f t="shared" ca="1" si="2"/>
        <v>0.97595603836317713</v>
      </c>
    </row>
    <row r="158" spans="1:2" x14ac:dyDescent="0.25">
      <c r="A158">
        <v>91</v>
      </c>
      <c r="B158">
        <f t="shared" ca="1" si="2"/>
        <v>0.31626027223040376</v>
      </c>
    </row>
    <row r="159" spans="1:2" x14ac:dyDescent="0.25">
      <c r="A159">
        <v>83</v>
      </c>
      <c r="B159">
        <f t="shared" ca="1" si="2"/>
        <v>0.14555643826700759</v>
      </c>
    </row>
    <row r="160" spans="1:2" x14ac:dyDescent="0.25">
      <c r="A160">
        <v>32</v>
      </c>
      <c r="B160">
        <f t="shared" ca="1" si="2"/>
        <v>0.49158436980889597</v>
      </c>
    </row>
    <row r="161" spans="1:2" x14ac:dyDescent="0.25">
      <c r="A161">
        <v>103</v>
      </c>
      <c r="B161">
        <f t="shared" ca="1" si="2"/>
        <v>0.17214913047985969</v>
      </c>
    </row>
    <row r="162" spans="1:2" x14ac:dyDescent="0.25">
      <c r="A162">
        <v>142</v>
      </c>
      <c r="B162">
        <f t="shared" ca="1" si="2"/>
        <v>0.72461068312518651</v>
      </c>
    </row>
    <row r="163" spans="1:2" x14ac:dyDescent="0.25">
      <c r="A163">
        <v>220</v>
      </c>
      <c r="B163">
        <f t="shared" ca="1" si="2"/>
        <v>0.49844126163234048</v>
      </c>
    </row>
    <row r="164" spans="1:2" x14ac:dyDescent="0.25">
      <c r="A164">
        <v>112</v>
      </c>
      <c r="B164">
        <f t="shared" ca="1" si="2"/>
        <v>0.348152283087934</v>
      </c>
    </row>
    <row r="165" spans="1:2" x14ac:dyDescent="0.25">
      <c r="A165">
        <v>275</v>
      </c>
      <c r="B165">
        <f t="shared" ca="1" si="2"/>
        <v>0.42022423643869944</v>
      </c>
    </row>
    <row r="166" spans="1:2" x14ac:dyDescent="0.25">
      <c r="A166">
        <v>192</v>
      </c>
      <c r="B166">
        <f t="shared" ca="1" si="2"/>
        <v>0.90108066350150917</v>
      </c>
    </row>
    <row r="167" spans="1:2" x14ac:dyDescent="0.25">
      <c r="A167">
        <v>52</v>
      </c>
      <c r="B167">
        <f t="shared" ca="1" si="2"/>
        <v>7.7509156916586774E-2</v>
      </c>
    </row>
    <row r="168" spans="1:2" x14ac:dyDescent="0.25">
      <c r="A168">
        <v>89</v>
      </c>
      <c r="B168">
        <f t="shared" ca="1" si="2"/>
        <v>0.10916942313303335</v>
      </c>
    </row>
    <row r="169" spans="1:2" x14ac:dyDescent="0.25">
      <c r="A169">
        <v>27</v>
      </c>
      <c r="B169">
        <f t="shared" ca="1" si="2"/>
        <v>0.81778844983326116</v>
      </c>
    </row>
    <row r="170" spans="1:2" x14ac:dyDescent="0.25">
      <c r="A170">
        <v>195</v>
      </c>
      <c r="B170">
        <f t="shared" ca="1" si="2"/>
        <v>0.92002503395422985</v>
      </c>
    </row>
    <row r="171" spans="1:2" x14ac:dyDescent="0.25">
      <c r="A171">
        <v>20</v>
      </c>
      <c r="B171">
        <f t="shared" ca="1" si="2"/>
        <v>0.18936631505225676</v>
      </c>
    </row>
    <row r="172" spans="1:2" x14ac:dyDescent="0.25">
      <c r="A172">
        <v>257</v>
      </c>
      <c r="B172">
        <f t="shared" ca="1" si="2"/>
        <v>0.43923274721054195</v>
      </c>
    </row>
    <row r="173" spans="1:2" x14ac:dyDescent="0.25">
      <c r="A173">
        <v>279</v>
      </c>
      <c r="B173">
        <f t="shared" ca="1" si="2"/>
        <v>0.88843484179560395</v>
      </c>
    </row>
    <row r="174" spans="1:2" x14ac:dyDescent="0.25">
      <c r="A174">
        <v>73</v>
      </c>
      <c r="B174">
        <f t="shared" ca="1" si="2"/>
        <v>0.91294598439573071</v>
      </c>
    </row>
    <row r="175" spans="1:2" x14ac:dyDescent="0.25">
      <c r="A175">
        <v>39</v>
      </c>
      <c r="B175">
        <f t="shared" ca="1" si="2"/>
        <v>0.12929016644110192</v>
      </c>
    </row>
    <row r="176" spans="1:2" x14ac:dyDescent="0.25">
      <c r="A176">
        <v>287</v>
      </c>
      <c r="B176">
        <f t="shared" ca="1" si="2"/>
        <v>0.71736341349373978</v>
      </c>
    </row>
    <row r="177" spans="1:2" x14ac:dyDescent="0.25">
      <c r="A177">
        <v>199</v>
      </c>
      <c r="B177">
        <f t="shared" ca="1" si="2"/>
        <v>0.31716961525483611</v>
      </c>
    </row>
    <row r="178" spans="1:2" x14ac:dyDescent="0.25">
      <c r="A178">
        <v>71</v>
      </c>
      <c r="B178">
        <f t="shared" ca="1" si="2"/>
        <v>0.81922819605510599</v>
      </c>
    </row>
    <row r="179" spans="1:2" x14ac:dyDescent="0.25">
      <c r="A179">
        <v>185</v>
      </c>
      <c r="B179">
        <f t="shared" ca="1" si="2"/>
        <v>0.6299254543916778</v>
      </c>
    </row>
    <row r="180" spans="1:2" x14ac:dyDescent="0.25">
      <c r="A180">
        <v>283</v>
      </c>
      <c r="B180">
        <f t="shared" ca="1" si="2"/>
        <v>0.55254195299528719</v>
      </c>
    </row>
    <row r="181" spans="1:2" x14ac:dyDescent="0.25">
      <c r="A181">
        <v>98</v>
      </c>
      <c r="B181">
        <f t="shared" ca="1" si="2"/>
        <v>0.46773280043748133</v>
      </c>
    </row>
    <row r="182" spans="1:2" x14ac:dyDescent="0.25">
      <c r="A182">
        <v>95</v>
      </c>
      <c r="B182">
        <f t="shared" ca="1" si="2"/>
        <v>0.47711984538748664</v>
      </c>
    </row>
    <row r="183" spans="1:2" x14ac:dyDescent="0.25">
      <c r="A183">
        <v>239</v>
      </c>
      <c r="B183">
        <f t="shared" ca="1" si="2"/>
        <v>0.40695967524602117</v>
      </c>
    </row>
    <row r="184" spans="1:2" x14ac:dyDescent="0.25">
      <c r="A184">
        <v>248</v>
      </c>
      <c r="B184">
        <f t="shared" ca="1" si="2"/>
        <v>0.91041661809848784</v>
      </c>
    </row>
    <row r="185" spans="1:2" x14ac:dyDescent="0.25">
      <c r="A185">
        <v>16</v>
      </c>
      <c r="B185">
        <f t="shared" ca="1" si="2"/>
        <v>0.63854160818196237</v>
      </c>
    </row>
    <row r="186" spans="1:2" x14ac:dyDescent="0.25">
      <c r="A186">
        <v>18</v>
      </c>
      <c r="B186">
        <f t="shared" ca="1" si="2"/>
        <v>0.94474513046749486</v>
      </c>
    </row>
    <row r="187" spans="1:2" x14ac:dyDescent="0.25">
      <c r="A187">
        <v>226</v>
      </c>
      <c r="B187">
        <f t="shared" ca="1" si="2"/>
        <v>0.19241196869753507</v>
      </c>
    </row>
    <row r="188" spans="1:2" x14ac:dyDescent="0.25">
      <c r="A188">
        <v>86</v>
      </c>
      <c r="B188">
        <f t="shared" ca="1" si="2"/>
        <v>0.35173933013833292</v>
      </c>
    </row>
    <row r="189" spans="1:2" x14ac:dyDescent="0.25">
      <c r="A189">
        <v>299</v>
      </c>
      <c r="B189">
        <f t="shared" ca="1" si="2"/>
        <v>0.9835471364214915</v>
      </c>
    </row>
    <row r="190" spans="1:2" x14ac:dyDescent="0.25">
      <c r="A190">
        <v>222</v>
      </c>
      <c r="B190">
        <f t="shared" ca="1" si="2"/>
        <v>0.2012829491970799</v>
      </c>
    </row>
    <row r="191" spans="1:2" x14ac:dyDescent="0.25">
      <c r="A191">
        <v>131</v>
      </c>
      <c r="B191">
        <f t="shared" ca="1" si="2"/>
        <v>2.1669499625392552E-2</v>
      </c>
    </row>
    <row r="192" spans="1:2" x14ac:dyDescent="0.25">
      <c r="A192">
        <v>59</v>
      </c>
      <c r="B192">
        <f t="shared" ca="1" si="2"/>
        <v>0.55633487505560153</v>
      </c>
    </row>
    <row r="193" spans="1:2" x14ac:dyDescent="0.25">
      <c r="A193">
        <v>293</v>
      </c>
      <c r="B193">
        <f t="shared" ca="1" si="2"/>
        <v>0.55118058372372147</v>
      </c>
    </row>
    <row r="194" spans="1:2" x14ac:dyDescent="0.25">
      <c r="A194">
        <v>231</v>
      </c>
      <c r="B194">
        <f t="shared" ref="B194:B257" ca="1" si="3">RAND()</f>
        <v>0.72056449273669076</v>
      </c>
    </row>
    <row r="195" spans="1:2" x14ac:dyDescent="0.25">
      <c r="A195">
        <v>135</v>
      </c>
      <c r="B195">
        <f t="shared" ca="1" si="3"/>
        <v>0.19254666728435865</v>
      </c>
    </row>
    <row r="196" spans="1:2" x14ac:dyDescent="0.25">
      <c r="A196">
        <v>229</v>
      </c>
      <c r="B196">
        <f t="shared" ca="1" si="3"/>
        <v>0.33131077045831614</v>
      </c>
    </row>
    <row r="197" spans="1:2" x14ac:dyDescent="0.25">
      <c r="A197">
        <v>48</v>
      </c>
      <c r="B197">
        <f t="shared" ca="1" si="3"/>
        <v>7.2568596489422932E-3</v>
      </c>
    </row>
    <row r="198" spans="1:2" x14ac:dyDescent="0.25">
      <c r="A198">
        <v>82</v>
      </c>
      <c r="B198">
        <f t="shared" ca="1" si="3"/>
        <v>0.61600029481435314</v>
      </c>
    </row>
    <row r="199" spans="1:2" x14ac:dyDescent="0.25">
      <c r="A199">
        <v>260</v>
      </c>
      <c r="B199">
        <f t="shared" ca="1" si="3"/>
        <v>0.87579921192675547</v>
      </c>
    </row>
    <row r="200" spans="1:2" x14ac:dyDescent="0.25">
      <c r="A200">
        <v>127</v>
      </c>
      <c r="B200">
        <f t="shared" ca="1" si="3"/>
        <v>0.67923388930884099</v>
      </c>
    </row>
    <row r="201" spans="1:2" x14ac:dyDescent="0.25">
      <c r="A201">
        <v>240</v>
      </c>
      <c r="B201">
        <f t="shared" ca="1" si="3"/>
        <v>0.6894175185243171</v>
      </c>
    </row>
    <row r="202" spans="1:2" x14ac:dyDescent="0.25">
      <c r="A202">
        <v>207</v>
      </c>
      <c r="B202">
        <f t="shared" ca="1" si="3"/>
        <v>3.2730692799471939E-2</v>
      </c>
    </row>
    <row r="203" spans="1:2" x14ac:dyDescent="0.25">
      <c r="A203">
        <v>155</v>
      </c>
      <c r="B203">
        <f t="shared" ca="1" si="3"/>
        <v>0.95336564458382711</v>
      </c>
    </row>
    <row r="204" spans="1:2" x14ac:dyDescent="0.25">
      <c r="A204">
        <v>188</v>
      </c>
      <c r="B204">
        <f t="shared" ca="1" si="3"/>
        <v>0.32536249814092144</v>
      </c>
    </row>
    <row r="205" spans="1:2" x14ac:dyDescent="0.25">
      <c r="A205">
        <v>61</v>
      </c>
      <c r="B205">
        <f t="shared" ca="1" si="3"/>
        <v>0.67940721872141241</v>
      </c>
    </row>
    <row r="206" spans="1:2" x14ac:dyDescent="0.25">
      <c r="A206">
        <v>272</v>
      </c>
      <c r="B206">
        <f t="shared" ca="1" si="3"/>
        <v>0.11639865104079516</v>
      </c>
    </row>
    <row r="207" spans="1:2" x14ac:dyDescent="0.25">
      <c r="A207">
        <v>2</v>
      </c>
      <c r="B207">
        <f t="shared" ca="1" si="3"/>
        <v>0.9326741706319851</v>
      </c>
    </row>
    <row r="208" spans="1:2" x14ac:dyDescent="0.25">
      <c r="A208">
        <v>233</v>
      </c>
      <c r="B208">
        <f t="shared" ca="1" si="3"/>
        <v>0.36714720809459001</v>
      </c>
    </row>
    <row r="209" spans="1:2" x14ac:dyDescent="0.25">
      <c r="A209">
        <v>236</v>
      </c>
      <c r="B209">
        <f t="shared" ca="1" si="3"/>
        <v>0.5981397429855756</v>
      </c>
    </row>
    <row r="210" spans="1:2" x14ac:dyDescent="0.25">
      <c r="A210">
        <v>44</v>
      </c>
      <c r="B210">
        <f t="shared" ca="1" si="3"/>
        <v>0.28650753744486313</v>
      </c>
    </row>
    <row r="211" spans="1:2" x14ac:dyDescent="0.25">
      <c r="A211">
        <v>43</v>
      </c>
      <c r="B211">
        <f t="shared" ca="1" si="3"/>
        <v>0.97452000266809924</v>
      </c>
    </row>
    <row r="212" spans="1:2" x14ac:dyDescent="0.25">
      <c r="A212">
        <v>266</v>
      </c>
      <c r="B212">
        <f t="shared" ca="1" si="3"/>
        <v>0.65856822378352298</v>
      </c>
    </row>
    <row r="213" spans="1:2" x14ac:dyDescent="0.25">
      <c r="A213">
        <v>285</v>
      </c>
      <c r="B213">
        <f t="shared" ca="1" si="3"/>
        <v>3.4070216494494154E-2</v>
      </c>
    </row>
    <row r="214" spans="1:2" x14ac:dyDescent="0.25">
      <c r="A214">
        <v>114</v>
      </c>
      <c r="B214">
        <f t="shared" ca="1" si="3"/>
        <v>0.37013383227898777</v>
      </c>
    </row>
    <row r="215" spans="1:2" x14ac:dyDescent="0.25">
      <c r="A215">
        <v>238</v>
      </c>
      <c r="B215">
        <f t="shared" ca="1" si="3"/>
        <v>0.10184795088620346</v>
      </c>
    </row>
    <row r="216" spans="1:2" x14ac:dyDescent="0.25">
      <c r="A216">
        <v>156</v>
      </c>
      <c r="B216">
        <f t="shared" ca="1" si="3"/>
        <v>0.70310527321890226</v>
      </c>
    </row>
    <row r="217" spans="1:2" x14ac:dyDescent="0.25">
      <c r="A217">
        <v>93</v>
      </c>
      <c r="B217">
        <f t="shared" ca="1" si="3"/>
        <v>0.18703429483272094</v>
      </c>
    </row>
    <row r="218" spans="1:2" x14ac:dyDescent="0.25">
      <c r="A218">
        <v>37</v>
      </c>
      <c r="B218">
        <f t="shared" ca="1" si="3"/>
        <v>0.15948309228886415</v>
      </c>
    </row>
    <row r="219" spans="1:2" x14ac:dyDescent="0.25">
      <c r="A219">
        <v>218</v>
      </c>
      <c r="B219">
        <f t="shared" ca="1" si="3"/>
        <v>0.63138366736885732</v>
      </c>
    </row>
    <row r="220" spans="1:2" x14ac:dyDescent="0.25">
      <c r="A220">
        <v>65</v>
      </c>
      <c r="B220">
        <f t="shared" ca="1" si="3"/>
        <v>0.11869866391255746</v>
      </c>
    </row>
    <row r="221" spans="1:2" x14ac:dyDescent="0.25">
      <c r="A221">
        <v>84</v>
      </c>
      <c r="B221">
        <f t="shared" ca="1" si="3"/>
        <v>0.28516397210829469</v>
      </c>
    </row>
    <row r="222" spans="1:2" x14ac:dyDescent="0.25">
      <c r="A222">
        <v>118</v>
      </c>
      <c r="B222">
        <f t="shared" ca="1" si="3"/>
        <v>0.45935395500122356</v>
      </c>
    </row>
    <row r="223" spans="1:2" x14ac:dyDescent="0.25">
      <c r="A223">
        <v>158</v>
      </c>
      <c r="B223">
        <f t="shared" ca="1" si="3"/>
        <v>0.53068567481915285</v>
      </c>
    </row>
    <row r="224" spans="1:2" x14ac:dyDescent="0.25">
      <c r="A224">
        <v>180</v>
      </c>
      <c r="B224">
        <f t="shared" ca="1" si="3"/>
        <v>0.37152946866840308</v>
      </c>
    </row>
    <row r="225" spans="1:2" x14ac:dyDescent="0.25">
      <c r="A225">
        <v>22</v>
      </c>
      <c r="B225">
        <f t="shared" ca="1" si="3"/>
        <v>0.95917264105065614</v>
      </c>
    </row>
    <row r="226" spans="1:2" x14ac:dyDescent="0.25">
      <c r="A226">
        <v>31</v>
      </c>
      <c r="B226">
        <f t="shared" ca="1" si="3"/>
        <v>0.31813360323444106</v>
      </c>
    </row>
    <row r="227" spans="1:2" x14ac:dyDescent="0.25">
      <c r="A227">
        <v>151</v>
      </c>
      <c r="B227">
        <f t="shared" ca="1" si="3"/>
        <v>0.19423880017865436</v>
      </c>
    </row>
    <row r="228" spans="1:2" x14ac:dyDescent="0.25">
      <c r="A228">
        <v>189</v>
      </c>
      <c r="B228">
        <f t="shared" ca="1" si="3"/>
        <v>3.0483630142086326E-2</v>
      </c>
    </row>
    <row r="229" spans="1:2" x14ac:dyDescent="0.25">
      <c r="A229">
        <v>253</v>
      </c>
      <c r="B229">
        <f t="shared" ca="1" si="3"/>
        <v>0.9648882368655235</v>
      </c>
    </row>
    <row r="230" spans="1:2" x14ac:dyDescent="0.25">
      <c r="A230">
        <v>170</v>
      </c>
      <c r="B230">
        <f t="shared" ca="1" si="3"/>
        <v>0.64277082056054935</v>
      </c>
    </row>
    <row r="231" spans="1:2" x14ac:dyDescent="0.25">
      <c r="A231">
        <v>297</v>
      </c>
      <c r="B231">
        <f t="shared" ca="1" si="3"/>
        <v>0.55769180426099918</v>
      </c>
    </row>
    <row r="232" spans="1:2" x14ac:dyDescent="0.25">
      <c r="A232">
        <v>125</v>
      </c>
      <c r="B232">
        <f t="shared" ca="1" si="3"/>
        <v>0.97702558133644157</v>
      </c>
    </row>
    <row r="233" spans="1:2" x14ac:dyDescent="0.25">
      <c r="A233">
        <v>267</v>
      </c>
      <c r="B233">
        <f t="shared" ca="1" si="3"/>
        <v>0.67120579525193513</v>
      </c>
    </row>
    <row r="234" spans="1:2" x14ac:dyDescent="0.25">
      <c r="A234">
        <v>174</v>
      </c>
      <c r="B234">
        <f t="shared" ca="1" si="3"/>
        <v>0.93277290003014435</v>
      </c>
    </row>
    <row r="235" spans="1:2" x14ac:dyDescent="0.25">
      <c r="A235">
        <v>109</v>
      </c>
      <c r="B235">
        <f t="shared" ca="1" si="3"/>
        <v>0.53764687460456695</v>
      </c>
    </row>
    <row r="236" spans="1:2" x14ac:dyDescent="0.25">
      <c r="A236">
        <v>1</v>
      </c>
      <c r="B236">
        <f t="shared" ca="1" si="3"/>
        <v>0.67439562686316112</v>
      </c>
    </row>
    <row r="237" spans="1:2" x14ac:dyDescent="0.25">
      <c r="A237">
        <v>300</v>
      </c>
      <c r="B237">
        <f t="shared" ca="1" si="3"/>
        <v>0.63994078901652096</v>
      </c>
    </row>
    <row r="238" spans="1:2" x14ac:dyDescent="0.25">
      <c r="A238">
        <v>40</v>
      </c>
      <c r="B238">
        <f t="shared" ca="1" si="3"/>
        <v>0.62197584864836764</v>
      </c>
    </row>
    <row r="239" spans="1:2" x14ac:dyDescent="0.25">
      <c r="A239">
        <v>190</v>
      </c>
      <c r="B239">
        <f t="shared" ca="1" si="3"/>
        <v>0.568389419665283</v>
      </c>
    </row>
    <row r="240" spans="1:2" x14ac:dyDescent="0.25">
      <c r="A240">
        <v>159</v>
      </c>
      <c r="B240">
        <f t="shared" ca="1" si="3"/>
        <v>0.88699167028071813</v>
      </c>
    </row>
    <row r="241" spans="1:2" x14ac:dyDescent="0.25">
      <c r="A241">
        <v>129</v>
      </c>
      <c r="B241">
        <f t="shared" ca="1" si="3"/>
        <v>0.75026968058740662</v>
      </c>
    </row>
    <row r="242" spans="1:2" x14ac:dyDescent="0.25">
      <c r="A242">
        <v>75</v>
      </c>
      <c r="B242">
        <f t="shared" ca="1" si="3"/>
        <v>0.96404224281303996</v>
      </c>
    </row>
    <row r="243" spans="1:2" x14ac:dyDescent="0.25">
      <c r="A243">
        <v>56</v>
      </c>
      <c r="B243">
        <f t="shared" ca="1" si="3"/>
        <v>0.64042957054103999</v>
      </c>
    </row>
    <row r="244" spans="1:2" x14ac:dyDescent="0.25">
      <c r="A244">
        <v>23</v>
      </c>
      <c r="B244">
        <f t="shared" ca="1" si="3"/>
        <v>0.3992449361318261</v>
      </c>
    </row>
    <row r="245" spans="1:2" x14ac:dyDescent="0.25">
      <c r="A245">
        <v>219</v>
      </c>
      <c r="B245">
        <f t="shared" ca="1" si="3"/>
        <v>0.80748606376779919</v>
      </c>
    </row>
    <row r="246" spans="1:2" x14ac:dyDescent="0.25">
      <c r="A246">
        <v>77</v>
      </c>
      <c r="B246">
        <f t="shared" ca="1" si="3"/>
        <v>0.12011179613304368</v>
      </c>
    </row>
    <row r="247" spans="1:2" x14ac:dyDescent="0.25">
      <c r="A247">
        <v>251</v>
      </c>
      <c r="B247">
        <f t="shared" ca="1" si="3"/>
        <v>0.59388290370368702</v>
      </c>
    </row>
    <row r="248" spans="1:2" x14ac:dyDescent="0.25">
      <c r="A248">
        <v>8</v>
      </c>
      <c r="B248">
        <f t="shared" ca="1" si="3"/>
        <v>0.97308597864749946</v>
      </c>
    </row>
    <row r="249" spans="1:2" x14ac:dyDescent="0.25">
      <c r="A249">
        <v>291</v>
      </c>
      <c r="B249">
        <f t="shared" ca="1" si="3"/>
        <v>0.49509146811106786</v>
      </c>
    </row>
    <row r="250" spans="1:2" x14ac:dyDescent="0.25">
      <c r="A250">
        <v>62</v>
      </c>
      <c r="B250">
        <f t="shared" ca="1" si="3"/>
        <v>0.44698224642465423</v>
      </c>
    </row>
    <row r="251" spans="1:2" x14ac:dyDescent="0.25">
      <c r="A251">
        <v>162</v>
      </c>
      <c r="B251">
        <f t="shared" ca="1" si="3"/>
        <v>7.7254580643407844E-2</v>
      </c>
    </row>
    <row r="252" spans="1:2" x14ac:dyDescent="0.25">
      <c r="A252">
        <v>38</v>
      </c>
      <c r="B252">
        <f t="shared" ca="1" si="3"/>
        <v>2.0677715751114989E-2</v>
      </c>
    </row>
    <row r="253" spans="1:2" x14ac:dyDescent="0.25">
      <c r="A253">
        <v>92</v>
      </c>
      <c r="B253">
        <f t="shared" ca="1" si="3"/>
        <v>0.11446807205884768</v>
      </c>
    </row>
    <row r="254" spans="1:2" x14ac:dyDescent="0.25">
      <c r="A254">
        <v>63</v>
      </c>
      <c r="B254">
        <f t="shared" ca="1" si="3"/>
        <v>0.99503046031636477</v>
      </c>
    </row>
    <row r="255" spans="1:2" x14ac:dyDescent="0.25">
      <c r="A255">
        <v>81</v>
      </c>
      <c r="B255">
        <f t="shared" ca="1" si="3"/>
        <v>0.10846019631368931</v>
      </c>
    </row>
    <row r="256" spans="1:2" x14ac:dyDescent="0.25">
      <c r="A256">
        <v>182</v>
      </c>
      <c r="B256">
        <f t="shared" ca="1" si="3"/>
        <v>0.34640283178683939</v>
      </c>
    </row>
    <row r="257" spans="1:2" x14ac:dyDescent="0.25">
      <c r="A257">
        <v>85</v>
      </c>
      <c r="B257">
        <f t="shared" ca="1" si="3"/>
        <v>0.90064402946816213</v>
      </c>
    </row>
    <row r="258" spans="1:2" x14ac:dyDescent="0.25">
      <c r="A258">
        <v>102</v>
      </c>
      <c r="B258">
        <f t="shared" ref="B258:B301" ca="1" si="4">RAND()</f>
        <v>0.41314538343256413</v>
      </c>
    </row>
    <row r="259" spans="1:2" x14ac:dyDescent="0.25">
      <c r="A259">
        <v>121</v>
      </c>
      <c r="B259">
        <f t="shared" ca="1" si="4"/>
        <v>0.61221700387221367</v>
      </c>
    </row>
    <row r="260" spans="1:2" x14ac:dyDescent="0.25">
      <c r="A260">
        <v>25</v>
      </c>
      <c r="B260">
        <f t="shared" ca="1" si="4"/>
        <v>0.38177127008156431</v>
      </c>
    </row>
    <row r="261" spans="1:2" x14ac:dyDescent="0.25">
      <c r="A261">
        <v>242</v>
      </c>
      <c r="B261">
        <f t="shared" ca="1" si="4"/>
        <v>0.14209784500929079</v>
      </c>
    </row>
    <row r="262" spans="1:2" x14ac:dyDescent="0.25">
      <c r="A262">
        <v>46</v>
      </c>
      <c r="B262">
        <f t="shared" ca="1" si="4"/>
        <v>0.24182065904053041</v>
      </c>
    </row>
    <row r="263" spans="1:2" x14ac:dyDescent="0.25">
      <c r="A263">
        <v>141</v>
      </c>
      <c r="B263">
        <f t="shared" ca="1" si="4"/>
        <v>0.50727686189292742</v>
      </c>
    </row>
    <row r="264" spans="1:2" x14ac:dyDescent="0.25">
      <c r="A264">
        <v>277</v>
      </c>
      <c r="B264">
        <f t="shared" ca="1" si="4"/>
        <v>5.7940619811391425E-2</v>
      </c>
    </row>
    <row r="265" spans="1:2" x14ac:dyDescent="0.25">
      <c r="A265">
        <v>140</v>
      </c>
      <c r="B265">
        <f t="shared" ca="1" si="4"/>
        <v>8.1846551763481878E-2</v>
      </c>
    </row>
    <row r="266" spans="1:2" x14ac:dyDescent="0.25">
      <c r="A266">
        <v>3</v>
      </c>
      <c r="B266">
        <f t="shared" ca="1" si="4"/>
        <v>9.3381291846594716E-2</v>
      </c>
    </row>
    <row r="267" spans="1:2" x14ac:dyDescent="0.25">
      <c r="A267">
        <v>153</v>
      </c>
      <c r="B267">
        <f t="shared" ca="1" si="4"/>
        <v>0.4483065886372275</v>
      </c>
    </row>
    <row r="268" spans="1:2" x14ac:dyDescent="0.25">
      <c r="A268">
        <v>223</v>
      </c>
      <c r="B268">
        <f t="shared" ca="1" si="4"/>
        <v>0.40117706031607103</v>
      </c>
    </row>
    <row r="269" spans="1:2" x14ac:dyDescent="0.25">
      <c r="A269">
        <v>160</v>
      </c>
      <c r="B269">
        <f t="shared" ca="1" si="4"/>
        <v>7.4778854984466014E-2</v>
      </c>
    </row>
    <row r="270" spans="1:2" x14ac:dyDescent="0.25">
      <c r="A270">
        <v>261</v>
      </c>
      <c r="B270">
        <f t="shared" ca="1" si="4"/>
        <v>0.90614492580223827</v>
      </c>
    </row>
    <row r="271" spans="1:2" x14ac:dyDescent="0.25">
      <c r="A271">
        <v>137</v>
      </c>
      <c r="B271">
        <f t="shared" ca="1" si="4"/>
        <v>0.94283918701049996</v>
      </c>
    </row>
    <row r="272" spans="1:2" x14ac:dyDescent="0.25">
      <c r="A272">
        <v>193</v>
      </c>
      <c r="B272">
        <f t="shared" ca="1" si="4"/>
        <v>0.2554692226908114</v>
      </c>
    </row>
    <row r="273" spans="1:2" x14ac:dyDescent="0.25">
      <c r="A273">
        <v>122</v>
      </c>
      <c r="B273">
        <f t="shared" ca="1" si="4"/>
        <v>0.47864409142817121</v>
      </c>
    </row>
    <row r="274" spans="1:2" x14ac:dyDescent="0.25">
      <c r="A274">
        <v>117</v>
      </c>
      <c r="B274">
        <f t="shared" ca="1" si="4"/>
        <v>5.4001464136708477E-2</v>
      </c>
    </row>
    <row r="275" spans="1:2" x14ac:dyDescent="0.25">
      <c r="A275">
        <v>213</v>
      </c>
      <c r="B275">
        <f t="shared" ca="1" si="4"/>
        <v>0.64384850297942686</v>
      </c>
    </row>
    <row r="276" spans="1:2" x14ac:dyDescent="0.25">
      <c r="A276">
        <v>36</v>
      </c>
      <c r="B276">
        <f t="shared" ca="1" si="4"/>
        <v>0.87843621493688728</v>
      </c>
    </row>
    <row r="277" spans="1:2" x14ac:dyDescent="0.25">
      <c r="A277">
        <v>50</v>
      </c>
      <c r="B277">
        <f t="shared" ca="1" si="4"/>
        <v>0.49159101397562843</v>
      </c>
    </row>
    <row r="278" spans="1:2" x14ac:dyDescent="0.25">
      <c r="A278">
        <v>171</v>
      </c>
      <c r="B278">
        <f t="shared" ca="1" si="4"/>
        <v>0.64360545220038101</v>
      </c>
    </row>
    <row r="279" spans="1:2" x14ac:dyDescent="0.25">
      <c r="A279">
        <v>232</v>
      </c>
      <c r="B279">
        <f t="shared" ca="1" si="4"/>
        <v>0.49523123251549761</v>
      </c>
    </row>
    <row r="280" spans="1:2" x14ac:dyDescent="0.25">
      <c r="A280">
        <v>4</v>
      </c>
      <c r="B280">
        <f t="shared" ca="1" si="4"/>
        <v>9.6063713487027691E-2</v>
      </c>
    </row>
    <row r="281" spans="1:2" x14ac:dyDescent="0.25">
      <c r="A281">
        <v>132</v>
      </c>
      <c r="B281">
        <f t="shared" ca="1" si="4"/>
        <v>0.95094184106275648</v>
      </c>
    </row>
    <row r="282" spans="1:2" x14ac:dyDescent="0.25">
      <c r="A282">
        <v>256</v>
      </c>
      <c r="B282">
        <f t="shared" ca="1" si="4"/>
        <v>0.71752449076951219</v>
      </c>
    </row>
    <row r="283" spans="1:2" x14ac:dyDescent="0.25">
      <c r="A283">
        <v>54</v>
      </c>
      <c r="B283">
        <f t="shared" ca="1" si="4"/>
        <v>0.39002561552939607</v>
      </c>
    </row>
    <row r="284" spans="1:2" x14ac:dyDescent="0.25">
      <c r="A284">
        <v>265</v>
      </c>
      <c r="B284">
        <f t="shared" ca="1" si="4"/>
        <v>0.89423651290972062</v>
      </c>
    </row>
    <row r="285" spans="1:2" x14ac:dyDescent="0.25">
      <c r="A285">
        <v>55</v>
      </c>
      <c r="B285">
        <f t="shared" ca="1" si="4"/>
        <v>0.61375153247764758</v>
      </c>
    </row>
    <row r="286" spans="1:2" x14ac:dyDescent="0.25">
      <c r="A286">
        <v>76</v>
      </c>
      <c r="B286">
        <f t="shared" ca="1" si="4"/>
        <v>0.24130252182502043</v>
      </c>
    </row>
    <row r="287" spans="1:2" x14ac:dyDescent="0.25">
      <c r="A287">
        <v>45</v>
      </c>
      <c r="B287">
        <f t="shared" ca="1" si="4"/>
        <v>0.75705263025712555</v>
      </c>
    </row>
    <row r="288" spans="1:2" x14ac:dyDescent="0.25">
      <c r="A288">
        <v>296</v>
      </c>
      <c r="B288">
        <f t="shared" ca="1" si="4"/>
        <v>0.33009541554607869</v>
      </c>
    </row>
    <row r="289" spans="1:2" x14ac:dyDescent="0.25">
      <c r="A289">
        <v>202</v>
      </c>
      <c r="B289">
        <f t="shared" ca="1" si="4"/>
        <v>4.9084162255097818E-2</v>
      </c>
    </row>
    <row r="290" spans="1:2" x14ac:dyDescent="0.25">
      <c r="A290">
        <v>278</v>
      </c>
      <c r="B290">
        <f t="shared" ca="1" si="4"/>
        <v>0.31702990479718307</v>
      </c>
    </row>
    <row r="291" spans="1:2" x14ac:dyDescent="0.25">
      <c r="A291">
        <v>282</v>
      </c>
      <c r="B291">
        <f t="shared" ca="1" si="4"/>
        <v>0.76277913827061983</v>
      </c>
    </row>
    <row r="292" spans="1:2" x14ac:dyDescent="0.25">
      <c r="A292">
        <v>53</v>
      </c>
      <c r="B292">
        <f t="shared" ca="1" si="4"/>
        <v>0.7103165150340145</v>
      </c>
    </row>
    <row r="293" spans="1:2" x14ac:dyDescent="0.25">
      <c r="A293">
        <v>167</v>
      </c>
      <c r="B293">
        <f t="shared" ca="1" si="4"/>
        <v>0.48576926153694922</v>
      </c>
    </row>
    <row r="294" spans="1:2" x14ac:dyDescent="0.25">
      <c r="A294">
        <v>28</v>
      </c>
      <c r="B294">
        <f t="shared" ca="1" si="4"/>
        <v>0.68542594949943592</v>
      </c>
    </row>
    <row r="295" spans="1:2" x14ac:dyDescent="0.25">
      <c r="A295">
        <v>221</v>
      </c>
      <c r="B295">
        <f t="shared" ca="1" si="4"/>
        <v>0.55696234398694144</v>
      </c>
    </row>
    <row r="296" spans="1:2" x14ac:dyDescent="0.25">
      <c r="A296">
        <v>262</v>
      </c>
      <c r="B296">
        <f t="shared" ca="1" si="4"/>
        <v>0.76711804452605659</v>
      </c>
    </row>
    <row r="297" spans="1:2" x14ac:dyDescent="0.25">
      <c r="A297">
        <v>152</v>
      </c>
      <c r="B297">
        <f t="shared" ca="1" si="4"/>
        <v>0.41589084573928214</v>
      </c>
    </row>
    <row r="298" spans="1:2" x14ac:dyDescent="0.25">
      <c r="A298">
        <v>154</v>
      </c>
      <c r="B298">
        <f t="shared" ca="1" si="4"/>
        <v>0.76131386076704144</v>
      </c>
    </row>
    <row r="299" spans="1:2" x14ac:dyDescent="0.25">
      <c r="A299">
        <v>60</v>
      </c>
      <c r="B299">
        <f t="shared" ca="1" si="4"/>
        <v>0.69104969579678799</v>
      </c>
    </row>
    <row r="300" spans="1:2" x14ac:dyDescent="0.25">
      <c r="A300">
        <v>120</v>
      </c>
      <c r="B300">
        <f t="shared" ca="1" si="4"/>
        <v>0.7762564577231017</v>
      </c>
    </row>
    <row r="301" spans="1:2" x14ac:dyDescent="0.25">
      <c r="A301">
        <v>143</v>
      </c>
      <c r="B301">
        <f t="shared" ca="1" si="4"/>
        <v>0.95017960902374499</v>
      </c>
    </row>
  </sheetData>
  <sortState xmlns:xlrd2="http://schemas.microsoft.com/office/spreadsheetml/2017/richdata2" ref="A2:B301">
    <sortCondition ref="B1"/>
  </sortState>
  <conditionalFormatting sqref="A1:A104857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34:F34"/>
  <sheetViews>
    <sheetView showGridLines="0" zoomScale="120" zoomScaleNormal="120" workbookViewId="0">
      <pane xSplit="12" ySplit="36" topLeftCell="M52" activePane="bottomRight" state="frozen"/>
      <selection pane="topRight" activeCell="M1" sqref="M1"/>
      <selection pane="bottomLeft" activeCell="A37" sqref="A37"/>
      <selection pane="bottomRight" activeCell="A34" sqref="A34:F34"/>
    </sheetView>
  </sheetViews>
  <sheetFormatPr defaultColWidth="8.85546875" defaultRowHeight="15" x14ac:dyDescent="0.25"/>
  <sheetData>
    <row r="34" spans="1:6" ht="29.1" customHeight="1" x14ac:dyDescent="0.5">
      <c r="A34" s="130" t="s">
        <v>36</v>
      </c>
      <c r="B34" s="130"/>
      <c r="C34" s="130"/>
      <c r="D34" s="130"/>
      <c r="E34" s="130"/>
      <c r="F34" s="130"/>
    </row>
  </sheetData>
  <mergeCells count="1">
    <mergeCell ref="A34:F34"/>
  </mergeCells>
  <hyperlinks>
    <hyperlink ref="A34:F34" location="'Fab Life Scenario'!A1" display="RETURN TO SCENARIO" xr:uid="{00000000-0004-0000-01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33:I35"/>
  <sheetViews>
    <sheetView showGridLines="0" zoomScale="120" zoomScaleNormal="120" workbookViewId="0">
      <pane xSplit="12" ySplit="35" topLeftCell="M36" activePane="bottomRight" state="frozen"/>
      <selection pane="topRight" activeCell="M1" sqref="M1"/>
      <selection pane="bottomLeft" activeCell="A36" sqref="A36"/>
      <selection pane="bottomRight" activeCell="A34" sqref="A34:F34"/>
    </sheetView>
  </sheetViews>
  <sheetFormatPr defaultColWidth="8.85546875" defaultRowHeight="15" x14ac:dyDescent="0.25"/>
  <sheetData>
    <row r="33" spans="1:9" x14ac:dyDescent="0.25">
      <c r="I33" s="25"/>
    </row>
    <row r="34" spans="1:9" ht="29.1" customHeight="1" x14ac:dyDescent="0.5">
      <c r="A34" s="130" t="s">
        <v>36</v>
      </c>
      <c r="B34" s="130"/>
      <c r="C34" s="130"/>
      <c r="D34" s="130"/>
      <c r="E34" s="130"/>
      <c r="F34" s="130"/>
    </row>
    <row r="35" spans="1:9" ht="29.25" customHeight="1" x14ac:dyDescent="0.25"/>
  </sheetData>
  <mergeCells count="1">
    <mergeCell ref="A34:F34"/>
  </mergeCells>
  <hyperlinks>
    <hyperlink ref="A34:F34" location="'Fab Life Scenario'!A1" display="RETURN TO SCENARIO" xr:uid="{FE9A085C-7199-487A-8820-70DE473C6BA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34:F34"/>
  <sheetViews>
    <sheetView showGridLines="0" zoomScale="120" zoomScaleNormal="120" workbookViewId="0">
      <pane xSplit="12" ySplit="36" topLeftCell="M37" activePane="bottomRight" state="frozen"/>
      <selection pane="topRight" activeCell="M1" sqref="M1"/>
      <selection pane="bottomLeft" activeCell="A37" sqref="A37"/>
      <selection pane="bottomRight" activeCell="A34" sqref="A34:F34"/>
    </sheetView>
  </sheetViews>
  <sheetFormatPr defaultColWidth="8.85546875" defaultRowHeight="15" x14ac:dyDescent="0.25"/>
  <sheetData>
    <row r="34" spans="1:6" ht="29.1" customHeight="1" x14ac:dyDescent="0.5">
      <c r="A34" s="130" t="s">
        <v>36</v>
      </c>
      <c r="B34" s="130"/>
      <c r="C34" s="130"/>
      <c r="D34" s="130"/>
      <c r="E34" s="130"/>
      <c r="F34" s="130"/>
    </row>
  </sheetData>
  <mergeCells count="1">
    <mergeCell ref="A34:F34"/>
  </mergeCells>
  <hyperlinks>
    <hyperlink ref="A34:F34" location="'Fab Life Scenario'!A1" display="RETURN TO SCENARIO" xr:uid="{42B1C8FE-1C0D-4F87-B2DA-6540C13154FD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FAB Life Introduction</vt:lpstr>
      <vt:lpstr>Fab Life Scenario</vt:lpstr>
      <vt:lpstr>Shopping Sheets</vt:lpstr>
      <vt:lpstr>FabCareers</vt:lpstr>
      <vt:lpstr>Wheel</vt:lpstr>
      <vt:lpstr>Wheel2</vt:lpstr>
      <vt:lpstr>Banking</vt:lpstr>
      <vt:lpstr>Cell Phone</vt:lpstr>
      <vt:lpstr>Child Care</vt:lpstr>
      <vt:lpstr>Clothing</vt:lpstr>
      <vt:lpstr>Entertainment</vt:lpstr>
      <vt:lpstr>Furniture</vt:lpstr>
      <vt:lpstr>Groceries</vt:lpstr>
      <vt:lpstr>Health</vt:lpstr>
      <vt:lpstr>Housing</vt:lpstr>
      <vt:lpstr>Home Insurance</vt:lpstr>
      <vt:lpstr>Internet</vt:lpstr>
      <vt:lpstr>Personal Care</vt:lpstr>
      <vt:lpstr>Retirement</vt:lpstr>
      <vt:lpstr>Student Loan</vt:lpstr>
      <vt:lpstr>Transportation</vt:lpstr>
      <vt:lpstr>Transportation Insurance</vt:lpstr>
      <vt:lpstr>Utilities</vt:lpstr>
      <vt:lpstr>Vacation</vt:lpstr>
      <vt:lpstr>Crystal Ball</vt:lpstr>
      <vt:lpstr>Government Assistance</vt:lpstr>
      <vt:lpstr>Supplemental Income</vt:lpstr>
      <vt:lpstr>S.O.S</vt:lpstr>
    </vt:vector>
  </TitlesOfParts>
  <Company>ECMC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Greenlay, Angela</dc:creator>
  <cp:lastModifiedBy>Erickson, Keith</cp:lastModifiedBy>
  <dcterms:created xsi:type="dcterms:W3CDTF">2021-04-27T16:44:38Z</dcterms:created>
  <dcterms:modified xsi:type="dcterms:W3CDTF">2023-02-27T18:49:13Z</dcterms:modified>
</cp:coreProperties>
</file>